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2101-kek-122\Desktop\佐藤デスクトップ\陸協関係\長井市陸協\R6長井ロードレース\01開催要項\"/>
    </mc:Choice>
  </mc:AlternateContent>
  <bookViews>
    <workbookView xWindow="-15" yWindow="4005" windowWidth="15210" windowHeight="4050" activeTab="1"/>
  </bookViews>
  <sheets>
    <sheet name="①参加一覧表 (記入例)" sheetId="8" r:id="rId1"/>
    <sheet name="①参加一覧表" sheetId="7" r:id="rId2"/>
    <sheet name="②参加料納入書" sheetId="6" r:id="rId3"/>
  </sheets>
  <externalReferences>
    <externalReference r:id="rId4"/>
  </externalReferences>
  <definedNames>
    <definedName name="_ken1">'[1]申込書（個人種目）'!$AG$201:$AG$248</definedName>
    <definedName name="gakunen1" localSheetId="1">①参加一覧表!$E$121:$E$138</definedName>
    <definedName name="gakunen1" localSheetId="0">'①参加一覧表 (記入例)'!$E$81:$E$98</definedName>
    <definedName name="gakunen1">'[1]申込書（個人種目）'!$E$202:$E$219</definedName>
    <definedName name="gender1" localSheetId="1">①参加一覧表!$F$121:$F$122</definedName>
    <definedName name="gender1" localSheetId="0">'①参加一覧表 (記入例)'!$F$81:$F$82</definedName>
    <definedName name="gender1">'[1]申込書（個人種目）'!$F$202:$F$203</definedName>
    <definedName name="_xlnm.Print_Area" localSheetId="1">①参加一覧表!$A$1:$N$80</definedName>
    <definedName name="_xlnm.Print_Area" localSheetId="0">'①参加一覧表 (記入例)'!$A$1:$N$40</definedName>
    <definedName name="shozoku">'[1]申込書（個人種目）'!$C$202:$C$500</definedName>
    <definedName name="shubetsu1">'[1]申込書（個人種目）'!$AB$201:$AB$205</definedName>
    <definedName name="shumoku1" localSheetId="1">①参加一覧表!$G$121:$G$128</definedName>
    <definedName name="shumoku1" localSheetId="0">'①参加一覧表 (記入例)'!$G$81:$G$88</definedName>
    <definedName name="女" localSheetId="1">①参加一覧表!$H$133:$H$135</definedName>
    <definedName name="女" localSheetId="0">'①参加一覧表 (記入例)'!$H$93:$H$95</definedName>
    <definedName name="男" localSheetId="1">①参加一覧表!$G$133:$G$136</definedName>
    <definedName name="男" localSheetId="0">'①参加一覧表 (記入例)'!$G$93:$G$96</definedName>
  </definedNames>
  <calcPr calcId="162913"/>
</workbook>
</file>

<file path=xl/calcChain.xml><?xml version="1.0" encoding="utf-8"?>
<calcChain xmlns="http://schemas.openxmlformats.org/spreadsheetml/2006/main">
  <c r="Y7" i="8" l="1"/>
  <c r="I21" i="6" l="1"/>
  <c r="A41" i="7" l="1"/>
  <c r="N7" i="8" l="1"/>
  <c r="C38" i="7" l="1"/>
  <c r="AI31" i="8"/>
  <c r="AD31" i="8"/>
  <c r="AA31" i="8"/>
  <c r="Y31" i="8"/>
  <c r="AC31" i="8" s="1"/>
  <c r="S31" i="8"/>
  <c r="R31" i="8"/>
  <c r="N31" i="8"/>
  <c r="AI30" i="8"/>
  <c r="AD30" i="8"/>
  <c r="AA30" i="8"/>
  <c r="Y30" i="8"/>
  <c r="AC30" i="8" s="1"/>
  <c r="S30" i="8"/>
  <c r="R30" i="8"/>
  <c r="N30" i="8"/>
  <c r="AI29" i="8"/>
  <c r="AD29" i="8"/>
  <c r="Y29" i="8"/>
  <c r="AC29" i="8" s="1"/>
  <c r="S29" i="8"/>
  <c r="R29" i="8"/>
  <c r="N29" i="8"/>
  <c r="AI28" i="8"/>
  <c r="AF28" i="8"/>
  <c r="AD28" i="8"/>
  <c r="Z28" i="8"/>
  <c r="Y28" i="8"/>
  <c r="AC28" i="8" s="1"/>
  <c r="S28" i="8"/>
  <c r="R28" i="8"/>
  <c r="N28" i="8"/>
  <c r="AI27" i="8"/>
  <c r="AD27" i="8"/>
  <c r="AB27" i="8"/>
  <c r="Z27" i="8"/>
  <c r="Y27" i="8"/>
  <c r="AC27" i="8" s="1"/>
  <c r="S27" i="8"/>
  <c r="R27" i="8"/>
  <c r="N27" i="8"/>
  <c r="AI26" i="8"/>
  <c r="AD26" i="8"/>
  <c r="AA26" i="8"/>
  <c r="Y26" i="8"/>
  <c r="AC26" i="8" s="1"/>
  <c r="S26" i="8"/>
  <c r="R26" i="8"/>
  <c r="N26" i="8"/>
  <c r="AI25" i="8"/>
  <c r="AD25" i="8"/>
  <c r="Y25" i="8"/>
  <c r="AC25" i="8" s="1"/>
  <c r="S25" i="8"/>
  <c r="R25" i="8"/>
  <c r="N25" i="8"/>
  <c r="AI24" i="8"/>
  <c r="AD24" i="8"/>
  <c r="AB24" i="8"/>
  <c r="Y24" i="8"/>
  <c r="AC24" i="8" s="1"/>
  <c r="S24" i="8"/>
  <c r="R24" i="8"/>
  <c r="N24" i="8"/>
  <c r="AI23" i="8"/>
  <c r="AD23" i="8"/>
  <c r="Y23" i="8"/>
  <c r="AC23" i="8" s="1"/>
  <c r="S23" i="8"/>
  <c r="R23" i="8"/>
  <c r="N23" i="8"/>
  <c r="AI22" i="8"/>
  <c r="AD22" i="8"/>
  <c r="Y22" i="8"/>
  <c r="AC22" i="8" s="1"/>
  <c r="S22" i="8"/>
  <c r="R22" i="8"/>
  <c r="N22" i="8"/>
  <c r="AI21" i="8"/>
  <c r="AD21" i="8"/>
  <c r="Y21" i="8"/>
  <c r="AC21" i="8" s="1"/>
  <c r="S21" i="8"/>
  <c r="R21" i="8"/>
  <c r="N21" i="8"/>
  <c r="AI20" i="8"/>
  <c r="AD20" i="8"/>
  <c r="AA20" i="8"/>
  <c r="Y20" i="8"/>
  <c r="AC20" i="8" s="1"/>
  <c r="S20" i="8"/>
  <c r="R20" i="8"/>
  <c r="N20" i="8"/>
  <c r="AI19" i="8"/>
  <c r="AF19" i="8"/>
  <c r="AD19" i="8"/>
  <c r="AB19" i="8"/>
  <c r="Z19" i="8"/>
  <c r="Y19" i="8"/>
  <c r="AC19" i="8" s="1"/>
  <c r="S19" i="8"/>
  <c r="R19" i="8"/>
  <c r="N19" i="8"/>
  <c r="AI18" i="8"/>
  <c r="AD18" i="8"/>
  <c r="AA18" i="8"/>
  <c r="Y18" i="8"/>
  <c r="AC18" i="8" s="1"/>
  <c r="S18" i="8"/>
  <c r="R18" i="8"/>
  <c r="N18" i="8"/>
  <c r="AI17" i="8"/>
  <c r="AD17" i="8"/>
  <c r="Y17" i="8"/>
  <c r="AC17" i="8" s="1"/>
  <c r="S17" i="8"/>
  <c r="R17" i="8"/>
  <c r="N17" i="8"/>
  <c r="AI16" i="8"/>
  <c r="AD16" i="8"/>
  <c r="Y16" i="8"/>
  <c r="AC16" i="8" s="1"/>
  <c r="S16" i="8"/>
  <c r="R16" i="8"/>
  <c r="N16" i="8"/>
  <c r="AI15" i="8"/>
  <c r="AD15" i="8"/>
  <c r="AB15" i="8"/>
  <c r="Y15" i="8"/>
  <c r="AC15" i="8" s="1"/>
  <c r="S15" i="8"/>
  <c r="R15" i="8"/>
  <c r="N15" i="8"/>
  <c r="AI14" i="8"/>
  <c r="AD14" i="8"/>
  <c r="Y14" i="8"/>
  <c r="AC14" i="8" s="1"/>
  <c r="S14" i="8"/>
  <c r="R14" i="8"/>
  <c r="N14" i="8"/>
  <c r="AI13" i="8"/>
  <c r="AD13" i="8"/>
  <c r="AB13" i="8"/>
  <c r="Z13" i="8"/>
  <c r="Y13" i="8"/>
  <c r="AC13" i="8" s="1"/>
  <c r="S13" i="8"/>
  <c r="R13" i="8"/>
  <c r="N13" i="8"/>
  <c r="AI12" i="8"/>
  <c r="AD12" i="8"/>
  <c r="Y12" i="8"/>
  <c r="AC12" i="8" s="1"/>
  <c r="S12" i="8"/>
  <c r="R12" i="8"/>
  <c r="N12" i="8"/>
  <c r="AI11" i="8"/>
  <c r="AD11" i="8"/>
  <c r="Y11" i="8"/>
  <c r="AC11" i="8" s="1"/>
  <c r="S11" i="8"/>
  <c r="R11" i="8"/>
  <c r="N11" i="8"/>
  <c r="AI10" i="8"/>
  <c r="AD10" i="8"/>
  <c r="Y10" i="8"/>
  <c r="AC10" i="8" s="1"/>
  <c r="S10" i="8"/>
  <c r="R10" i="8"/>
  <c r="N10" i="8"/>
  <c r="AI9" i="8"/>
  <c r="AD9" i="8"/>
  <c r="Z9" i="8"/>
  <c r="Y9" i="8"/>
  <c r="AC9" i="8" s="1"/>
  <c r="S9" i="8"/>
  <c r="R9" i="8"/>
  <c r="N9" i="8"/>
  <c r="AI8" i="8"/>
  <c r="AD8" i="8"/>
  <c r="AB8" i="8"/>
  <c r="Y8" i="8"/>
  <c r="AC8" i="8" s="1"/>
  <c r="S8" i="8"/>
  <c r="R8" i="8"/>
  <c r="N8" i="8"/>
  <c r="AI7" i="8"/>
  <c r="AD7" i="8"/>
  <c r="AC7" i="8"/>
  <c r="S7" i="8"/>
  <c r="R7" i="8"/>
  <c r="AC4" i="8"/>
  <c r="Y4" i="8"/>
  <c r="AF16" i="8" l="1"/>
  <c r="Z7" i="8"/>
  <c r="AF9" i="8"/>
  <c r="Z11" i="8"/>
  <c r="AF11" i="8"/>
  <c r="AA12" i="8"/>
  <c r="AF13" i="8"/>
  <c r="Z16" i="8"/>
  <c r="AA19" i="8"/>
  <c r="AB20" i="8"/>
  <c r="Z23" i="8"/>
  <c r="AA25" i="8"/>
  <c r="AF27" i="8"/>
  <c r="AA28" i="8"/>
  <c r="AF15" i="8"/>
  <c r="AB23" i="8"/>
  <c r="AF24" i="8"/>
  <c r="AB28" i="8"/>
  <c r="Z30" i="8"/>
  <c r="AF30" i="8"/>
  <c r="AB7" i="8"/>
  <c r="AF8" i="8"/>
  <c r="AA11" i="8"/>
  <c r="AB16" i="8"/>
  <c r="Z8" i="8"/>
  <c r="AB9" i="8"/>
  <c r="AB11" i="8"/>
  <c r="Z15" i="8"/>
  <c r="AA17" i="8"/>
  <c r="Z20" i="8"/>
  <c r="AF20" i="8"/>
  <c r="Z24" i="8"/>
  <c r="AF7" i="8"/>
  <c r="AF23" i="8"/>
  <c r="AB30" i="8"/>
  <c r="AA10" i="8"/>
  <c r="AA7" i="8"/>
  <c r="AA8" i="8"/>
  <c r="AB10" i="8"/>
  <c r="Z12" i="8"/>
  <c r="AF12" i="8"/>
  <c r="AB14" i="8"/>
  <c r="Z17" i="8"/>
  <c r="AF17" i="8"/>
  <c r="Z18" i="8"/>
  <c r="AF18" i="8"/>
  <c r="AB21" i="8"/>
  <c r="AB22" i="8"/>
  <c r="Z25" i="8"/>
  <c r="AF25" i="8"/>
  <c r="Z26" i="8"/>
  <c r="AF26" i="8"/>
  <c r="AA27" i="8"/>
  <c r="AB29" i="8"/>
  <c r="Z31" i="8"/>
  <c r="AF31" i="8"/>
  <c r="AA9" i="8"/>
  <c r="Z10" i="8"/>
  <c r="AF10" i="8"/>
  <c r="AB12" i="8"/>
  <c r="AA13" i="8"/>
  <c r="Z14" i="8"/>
  <c r="AF14" i="8"/>
  <c r="AA15" i="8"/>
  <c r="AA16" i="8"/>
  <c r="AB17" i="8"/>
  <c r="AB18" i="8"/>
  <c r="Z21" i="8"/>
  <c r="AF21" i="8"/>
  <c r="Z22" i="8"/>
  <c r="AF22" i="8"/>
  <c r="AA23" i="8"/>
  <c r="AA24" i="8"/>
  <c r="AB25" i="8"/>
  <c r="AB26" i="8"/>
  <c r="Z29" i="8"/>
  <c r="AF29" i="8"/>
  <c r="AB31" i="8"/>
  <c r="AA14" i="8"/>
  <c r="AA21" i="8"/>
  <c r="AA22" i="8"/>
  <c r="AA29" i="8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E13" i="6"/>
  <c r="D23" i="6" s="1"/>
  <c r="E12" i="6"/>
  <c r="D22" i="6" s="1"/>
  <c r="G80" i="7"/>
  <c r="D79" i="7"/>
  <c r="H80" i="7"/>
  <c r="H79" i="7"/>
  <c r="C78" i="7"/>
  <c r="H72" i="7"/>
  <c r="AI71" i="7"/>
  <c r="AD71" i="7"/>
  <c r="Y71" i="7"/>
  <c r="AC71" i="7"/>
  <c r="W71" i="7"/>
  <c r="S71" i="7"/>
  <c r="V71" i="7" s="1"/>
  <c r="R71" i="7"/>
  <c r="AI70" i="7"/>
  <c r="AD70" i="7"/>
  <c r="Y70" i="7"/>
  <c r="W70" i="7"/>
  <c r="S70" i="7"/>
  <c r="T70" i="7" s="1"/>
  <c r="R70" i="7"/>
  <c r="AI69" i="7"/>
  <c r="AD69" i="7"/>
  <c r="Y69" i="7"/>
  <c r="AF69" i="7" s="1"/>
  <c r="W69" i="7"/>
  <c r="S69" i="7"/>
  <c r="U69" i="7" s="1"/>
  <c r="R69" i="7"/>
  <c r="AI68" i="7"/>
  <c r="AD68" i="7"/>
  <c r="Y68" i="7"/>
  <c r="AA68" i="7" s="1"/>
  <c r="W68" i="7"/>
  <c r="S68" i="7"/>
  <c r="T68" i="7" s="1"/>
  <c r="R68" i="7"/>
  <c r="AI67" i="7"/>
  <c r="AD67" i="7"/>
  <c r="Y67" i="7"/>
  <c r="AC67" i="7" s="1"/>
  <c r="W67" i="7"/>
  <c r="S67" i="7"/>
  <c r="V67" i="7" s="1"/>
  <c r="R67" i="7"/>
  <c r="AI66" i="7"/>
  <c r="AD66" i="7"/>
  <c r="Y66" i="7"/>
  <c r="AF66" i="7" s="1"/>
  <c r="W66" i="7"/>
  <c r="S66" i="7"/>
  <c r="U66" i="7" s="1"/>
  <c r="R66" i="7"/>
  <c r="AI65" i="7"/>
  <c r="AD65" i="7"/>
  <c r="Y65" i="7"/>
  <c r="AC65" i="7" s="1"/>
  <c r="W65" i="7"/>
  <c r="S65" i="7"/>
  <c r="V65" i="7" s="1"/>
  <c r="R65" i="7"/>
  <c r="AI64" i="7"/>
  <c r="AD64" i="7"/>
  <c r="Y64" i="7"/>
  <c r="AB64" i="7" s="1"/>
  <c r="W64" i="7"/>
  <c r="S64" i="7"/>
  <c r="T64" i="7" s="1"/>
  <c r="R64" i="7"/>
  <c r="AI63" i="7"/>
  <c r="AD63" i="7"/>
  <c r="Y63" i="7"/>
  <c r="AA63" i="7" s="1"/>
  <c r="W63" i="7"/>
  <c r="S63" i="7"/>
  <c r="T63" i="7" s="1"/>
  <c r="R63" i="7"/>
  <c r="AI62" i="7"/>
  <c r="AD62" i="7"/>
  <c r="Y62" i="7"/>
  <c r="AF62" i="7" s="1"/>
  <c r="W62" i="7"/>
  <c r="S62" i="7"/>
  <c r="V62" i="7" s="1"/>
  <c r="R62" i="7"/>
  <c r="AI61" i="7"/>
  <c r="AD61" i="7"/>
  <c r="Y61" i="7"/>
  <c r="Z61" i="7" s="1"/>
  <c r="W61" i="7"/>
  <c r="S61" i="7"/>
  <c r="V61" i="7" s="1"/>
  <c r="R61" i="7"/>
  <c r="AI60" i="7"/>
  <c r="AD60" i="7"/>
  <c r="Y60" i="7"/>
  <c r="AF60" i="7" s="1"/>
  <c r="W60" i="7"/>
  <c r="S60" i="7"/>
  <c r="U60" i="7" s="1"/>
  <c r="R60" i="7"/>
  <c r="AI59" i="7"/>
  <c r="AD59" i="7"/>
  <c r="Y59" i="7"/>
  <c r="AA59" i="7" s="1"/>
  <c r="W59" i="7"/>
  <c r="S59" i="7"/>
  <c r="R59" i="7"/>
  <c r="AI58" i="7"/>
  <c r="AD58" i="7"/>
  <c r="Y58" i="7"/>
  <c r="Z58" i="7" s="1"/>
  <c r="W58" i="7"/>
  <c r="S58" i="7"/>
  <c r="T58" i="7" s="1"/>
  <c r="R58" i="7"/>
  <c r="AI57" i="7"/>
  <c r="AD57" i="7"/>
  <c r="Y57" i="7"/>
  <c r="AA57" i="7" s="1"/>
  <c r="W57" i="7"/>
  <c r="S57" i="7"/>
  <c r="T57" i="7" s="1"/>
  <c r="R57" i="7"/>
  <c r="AI56" i="7"/>
  <c r="AD56" i="7"/>
  <c r="Y56" i="7"/>
  <c r="AF56" i="7" s="1"/>
  <c r="W56" i="7"/>
  <c r="S56" i="7"/>
  <c r="T56" i="7" s="1"/>
  <c r="R56" i="7"/>
  <c r="AI55" i="7"/>
  <c r="AD55" i="7"/>
  <c r="Y55" i="7"/>
  <c r="AA55" i="7" s="1"/>
  <c r="W55" i="7"/>
  <c r="S55" i="7"/>
  <c r="V55" i="7" s="1"/>
  <c r="R55" i="7"/>
  <c r="AI54" i="7"/>
  <c r="AD54" i="7"/>
  <c r="Y54" i="7"/>
  <c r="AB54" i="7" s="1"/>
  <c r="W54" i="7"/>
  <c r="S54" i="7"/>
  <c r="U54" i="7" s="1"/>
  <c r="R54" i="7"/>
  <c r="AI53" i="7"/>
  <c r="AD53" i="7"/>
  <c r="Y53" i="7"/>
  <c r="AC53" i="7" s="1"/>
  <c r="W53" i="7"/>
  <c r="S53" i="7"/>
  <c r="T53" i="7" s="1"/>
  <c r="R53" i="7"/>
  <c r="AI52" i="7"/>
  <c r="AD52" i="7"/>
  <c r="Y52" i="7"/>
  <c r="Z52" i="7" s="1"/>
  <c r="W52" i="7"/>
  <c r="S52" i="7"/>
  <c r="V52" i="7" s="1"/>
  <c r="R52" i="7"/>
  <c r="AI51" i="7"/>
  <c r="AD51" i="7"/>
  <c r="Y51" i="7"/>
  <c r="Z51" i="7" s="1"/>
  <c r="W51" i="7"/>
  <c r="S51" i="7"/>
  <c r="T51" i="7" s="1"/>
  <c r="R51" i="7"/>
  <c r="AI50" i="7"/>
  <c r="AD50" i="7"/>
  <c r="Y50" i="7"/>
  <c r="AC50" i="7" s="1"/>
  <c r="W50" i="7"/>
  <c r="S50" i="7"/>
  <c r="V50" i="7" s="1"/>
  <c r="R50" i="7"/>
  <c r="AI49" i="7"/>
  <c r="AD49" i="7"/>
  <c r="Y49" i="7"/>
  <c r="AF49" i="7" s="1"/>
  <c r="W49" i="7"/>
  <c r="S49" i="7"/>
  <c r="V49" i="7" s="1"/>
  <c r="R49" i="7"/>
  <c r="AI48" i="7"/>
  <c r="AD48" i="7"/>
  <c r="Y48" i="7"/>
  <c r="Z48" i="7" s="1"/>
  <c r="W48" i="7"/>
  <c r="S48" i="7"/>
  <c r="V48" i="7" s="1"/>
  <c r="R48" i="7"/>
  <c r="AI47" i="7"/>
  <c r="AD47" i="7"/>
  <c r="Y47" i="7"/>
  <c r="Z47" i="7" s="1"/>
  <c r="W47" i="7"/>
  <c r="S47" i="7"/>
  <c r="T47" i="7" s="1"/>
  <c r="R47" i="7"/>
  <c r="J44" i="7"/>
  <c r="C44" i="7"/>
  <c r="J43" i="7"/>
  <c r="C43" i="7"/>
  <c r="AI31" i="7"/>
  <c r="AD31" i="7"/>
  <c r="Y31" i="7"/>
  <c r="AC31" i="7" s="1"/>
  <c r="W31" i="7"/>
  <c r="S31" i="7"/>
  <c r="T31" i="7" s="1"/>
  <c r="R31" i="7"/>
  <c r="AI30" i="7"/>
  <c r="AD30" i="7"/>
  <c r="Y30" i="7"/>
  <c r="AF30" i="7" s="1"/>
  <c r="W30" i="7"/>
  <c r="S30" i="7"/>
  <c r="T30" i="7" s="1"/>
  <c r="R30" i="7"/>
  <c r="AI29" i="7"/>
  <c r="AD29" i="7"/>
  <c r="Y29" i="7"/>
  <c r="AB29" i="7" s="1"/>
  <c r="W29" i="7"/>
  <c r="S29" i="7"/>
  <c r="R29" i="7"/>
  <c r="AI28" i="7"/>
  <c r="AD28" i="7"/>
  <c r="Y28" i="7"/>
  <c r="Z28" i="7" s="1"/>
  <c r="W28" i="7"/>
  <c r="S28" i="7"/>
  <c r="V28" i="7" s="1"/>
  <c r="R28" i="7"/>
  <c r="AI27" i="7"/>
  <c r="AD27" i="7"/>
  <c r="Y27" i="7"/>
  <c r="AA27" i="7" s="1"/>
  <c r="W27" i="7"/>
  <c r="S27" i="7"/>
  <c r="U27" i="7" s="1"/>
  <c r="R27" i="7"/>
  <c r="AI26" i="7"/>
  <c r="AD26" i="7"/>
  <c r="Y26" i="7"/>
  <c r="AF26" i="7" s="1"/>
  <c r="W26" i="7"/>
  <c r="S26" i="7"/>
  <c r="V26" i="7" s="1"/>
  <c r="R26" i="7"/>
  <c r="AI25" i="7"/>
  <c r="AD25" i="7"/>
  <c r="Y25" i="7"/>
  <c r="AB25" i="7" s="1"/>
  <c r="W25" i="7"/>
  <c r="S25" i="7"/>
  <c r="T25" i="7" s="1"/>
  <c r="R25" i="7"/>
  <c r="AI24" i="7"/>
  <c r="AD24" i="7"/>
  <c r="Y24" i="7"/>
  <c r="AB24" i="7" s="1"/>
  <c r="W24" i="7"/>
  <c r="S24" i="7"/>
  <c r="T24" i="7" s="1"/>
  <c r="R24" i="7"/>
  <c r="AI23" i="7"/>
  <c r="AD23" i="7"/>
  <c r="Y23" i="7"/>
  <c r="AF23" i="7" s="1"/>
  <c r="W23" i="7"/>
  <c r="S23" i="7"/>
  <c r="U23" i="7" s="1"/>
  <c r="R23" i="7"/>
  <c r="AI22" i="7"/>
  <c r="AD22" i="7"/>
  <c r="Y22" i="7"/>
  <c r="AC22" i="7" s="1"/>
  <c r="W22" i="7"/>
  <c r="S22" i="7"/>
  <c r="U22" i="7" s="1"/>
  <c r="R22" i="7"/>
  <c r="AI21" i="7"/>
  <c r="AD21" i="7"/>
  <c r="Y21" i="7"/>
  <c r="Z21" i="7" s="1"/>
  <c r="W21" i="7"/>
  <c r="S21" i="7"/>
  <c r="U21" i="7" s="1"/>
  <c r="R21" i="7"/>
  <c r="AI20" i="7"/>
  <c r="AD20" i="7"/>
  <c r="Y20" i="7"/>
  <c r="AC20" i="7" s="1"/>
  <c r="W20" i="7"/>
  <c r="S20" i="7"/>
  <c r="T20" i="7" s="1"/>
  <c r="R20" i="7"/>
  <c r="AI19" i="7"/>
  <c r="AD19" i="7"/>
  <c r="Y19" i="7"/>
  <c r="AF19" i="7" s="1"/>
  <c r="W19" i="7"/>
  <c r="S19" i="7"/>
  <c r="T19" i="7" s="1"/>
  <c r="V19" i="7"/>
  <c r="R19" i="7"/>
  <c r="AI18" i="7"/>
  <c r="AD18" i="7"/>
  <c r="Y18" i="7"/>
  <c r="Z18" i="7" s="1"/>
  <c r="W18" i="7"/>
  <c r="S18" i="7"/>
  <c r="T18" i="7" s="1"/>
  <c r="R18" i="7"/>
  <c r="AI17" i="7"/>
  <c r="AD17" i="7"/>
  <c r="Y17" i="7"/>
  <c r="AB17" i="7" s="1"/>
  <c r="W17" i="7"/>
  <c r="S17" i="7"/>
  <c r="T17" i="7" s="1"/>
  <c r="R17" i="7"/>
  <c r="AI16" i="7"/>
  <c r="AD16" i="7"/>
  <c r="Y16" i="7"/>
  <c r="AB16" i="7" s="1"/>
  <c r="W16" i="7"/>
  <c r="S16" i="7"/>
  <c r="T16" i="7" s="1"/>
  <c r="R16" i="7"/>
  <c r="AI15" i="7"/>
  <c r="AD15" i="7"/>
  <c r="Y15" i="7"/>
  <c r="AC15" i="7" s="1"/>
  <c r="W15" i="7"/>
  <c r="S15" i="7"/>
  <c r="V15" i="7" s="1"/>
  <c r="R15" i="7"/>
  <c r="AI14" i="7"/>
  <c r="AD14" i="7"/>
  <c r="Y14" i="7"/>
  <c r="AA14" i="7" s="1"/>
  <c r="W14" i="7"/>
  <c r="S14" i="7"/>
  <c r="U14" i="7" s="1"/>
  <c r="R14" i="7"/>
  <c r="AI13" i="7"/>
  <c r="AD13" i="7"/>
  <c r="Y13" i="7"/>
  <c r="AA13" i="7" s="1"/>
  <c r="W13" i="7"/>
  <c r="S13" i="7"/>
  <c r="V13" i="7" s="1"/>
  <c r="R13" i="7"/>
  <c r="AI12" i="7"/>
  <c r="AD12" i="7"/>
  <c r="Y12" i="7"/>
  <c r="AB12" i="7" s="1"/>
  <c r="W12" i="7"/>
  <c r="S12" i="7"/>
  <c r="U12" i="7" s="1"/>
  <c r="R12" i="7"/>
  <c r="AI11" i="7"/>
  <c r="AD11" i="7"/>
  <c r="Y11" i="7"/>
  <c r="AB11" i="7" s="1"/>
  <c r="W11" i="7"/>
  <c r="S11" i="7"/>
  <c r="T11" i="7" s="1"/>
  <c r="R11" i="7"/>
  <c r="AI10" i="7"/>
  <c r="AD10" i="7"/>
  <c r="Y10" i="7"/>
  <c r="AC10" i="7" s="1"/>
  <c r="W10" i="7"/>
  <c r="S10" i="7"/>
  <c r="T10" i="7" s="1"/>
  <c r="R10" i="7"/>
  <c r="AI9" i="7"/>
  <c r="AD9" i="7"/>
  <c r="Y9" i="7"/>
  <c r="AB9" i="7" s="1"/>
  <c r="W9" i="7"/>
  <c r="S9" i="7"/>
  <c r="T9" i="7" s="1"/>
  <c r="R9" i="7"/>
  <c r="AI8" i="7"/>
  <c r="AD8" i="7"/>
  <c r="Y8" i="7"/>
  <c r="AF8" i="7" s="1"/>
  <c r="W8" i="7"/>
  <c r="S8" i="7"/>
  <c r="U8" i="7" s="1"/>
  <c r="R8" i="7"/>
  <c r="AI7" i="7"/>
  <c r="AD7" i="7"/>
  <c r="Y7" i="7"/>
  <c r="Z7" i="7" s="1"/>
  <c r="W7" i="7"/>
  <c r="S7" i="7"/>
  <c r="T7" i="7" s="1"/>
  <c r="R7" i="7"/>
  <c r="AC4" i="7"/>
  <c r="Y4" i="7"/>
  <c r="J7" i="6"/>
  <c r="J5" i="6"/>
  <c r="Z26" i="7"/>
  <c r="U18" i="7"/>
  <c r="AF54" i="7"/>
  <c r="AA29" i="7"/>
  <c r="Z29" i="7"/>
  <c r="U59" i="7"/>
  <c r="V63" i="7"/>
  <c r="AF58" i="7"/>
  <c r="AC64" i="7"/>
  <c r="AC16" i="7"/>
  <c r="AF27" i="7"/>
  <c r="AC29" i="7"/>
  <c r="AF29" i="7"/>
  <c r="Z56" i="7"/>
  <c r="Z71" i="7"/>
  <c r="AF28" i="7"/>
  <c r="U63" i="7"/>
  <c r="AA48" i="7"/>
  <c r="U61" i="7"/>
  <c r="V20" i="7"/>
  <c r="X20" i="7" s="1"/>
  <c r="V30" i="7"/>
  <c r="X30" i="7" s="1"/>
  <c r="U30" i="7"/>
  <c r="T55" i="7"/>
  <c r="T62" i="7"/>
  <c r="V57" i="7"/>
  <c r="X57" i="7" s="1"/>
  <c r="AA71" i="7"/>
  <c r="T69" i="7"/>
  <c r="AA28" i="7"/>
  <c r="U57" i="7"/>
  <c r="AA25" i="7"/>
  <c r="U9" i="7"/>
  <c r="T59" i="7"/>
  <c r="V59" i="7"/>
  <c r="X59" i="7" s="1"/>
  <c r="AC70" i="7"/>
  <c r="Z70" i="7"/>
  <c r="AC58" i="7"/>
  <c r="V14" i="7"/>
  <c r="AA50" i="7"/>
  <c r="AB58" i="7"/>
  <c r="U65" i="7"/>
  <c r="T71" i="7"/>
  <c r="U15" i="7"/>
  <c r="U19" i="7"/>
  <c r="AA52" i="7"/>
  <c r="AF68" i="7"/>
  <c r="AB68" i="7"/>
  <c r="AB48" i="7"/>
  <c r="AA58" i="7"/>
  <c r="AB62" i="7"/>
  <c r="AF64" i="7"/>
  <c r="V23" i="7"/>
  <c r="V29" i="7"/>
  <c r="U29" i="7"/>
  <c r="AC48" i="7"/>
  <c r="U55" i="7"/>
  <c r="AA9" i="7"/>
  <c r="AA24" i="7"/>
  <c r="AA21" i="7"/>
  <c r="U25" i="7"/>
  <c r="Z8" i="7"/>
  <c r="AB26" i="7"/>
  <c r="U51" i="7"/>
  <c r="V27" i="7"/>
  <c r="AF24" i="7"/>
  <c r="Z31" i="7"/>
  <c r="AF71" i="7"/>
  <c r="AB71" i="7"/>
  <c r="T29" i="7"/>
  <c r="AB70" i="7"/>
  <c r="AA70" i="7"/>
  <c r="AF70" i="7"/>
  <c r="AC21" i="7"/>
  <c r="AC28" i="7"/>
  <c r="AB28" i="7"/>
  <c r="J9" i="6" l="1"/>
  <c r="F25" i="6" s="1"/>
  <c r="U56" i="7"/>
  <c r="T14" i="7"/>
  <c r="X29" i="7"/>
  <c r="AA67" i="7"/>
  <c r="AF15" i="7"/>
  <c r="Z67" i="7"/>
  <c r="Z14" i="7"/>
  <c r="Z13" i="7"/>
  <c r="X27" i="7"/>
  <c r="AC13" i="7"/>
  <c r="X19" i="7"/>
  <c r="AB47" i="7"/>
  <c r="Z15" i="7"/>
  <c r="X23" i="7"/>
  <c r="AF13" i="7"/>
  <c r="U62" i="7"/>
  <c r="Z55" i="7"/>
  <c r="AC17" i="7"/>
  <c r="AC69" i="7"/>
  <c r="Z63" i="7"/>
  <c r="AB13" i="7"/>
  <c r="V64" i="7"/>
  <c r="X64" i="7" s="1"/>
  <c r="AB55" i="7"/>
  <c r="AF47" i="7"/>
  <c r="T66" i="7"/>
  <c r="AC7" i="7"/>
  <c r="Z9" i="7"/>
  <c r="Z53" i="7"/>
  <c r="AB21" i="7"/>
  <c r="AB67" i="7"/>
  <c r="Z27" i="7"/>
  <c r="AB27" i="7"/>
  <c r="AF12" i="7"/>
  <c r="Z49" i="7"/>
  <c r="AF53" i="7"/>
  <c r="AC26" i="7"/>
  <c r="AA65" i="7"/>
  <c r="T26" i="7"/>
  <c r="V18" i="7"/>
  <c r="T21" i="7"/>
  <c r="AF55" i="7"/>
  <c r="AA61" i="7"/>
  <c r="AB53" i="7"/>
  <c r="V56" i="7"/>
  <c r="AF21" i="7"/>
  <c r="AB65" i="7"/>
  <c r="AC55" i="7"/>
  <c r="AC27" i="7"/>
  <c r="AF67" i="7"/>
  <c r="AA53" i="7"/>
  <c r="AA47" i="7"/>
  <c r="V22" i="7"/>
  <c r="V60" i="7"/>
  <c r="X60" i="7" s="1"/>
  <c r="V7" i="7"/>
  <c r="X7" i="7" s="1"/>
  <c r="AC47" i="7"/>
  <c r="AC9" i="7"/>
  <c r="AF9" i="7"/>
  <c r="U50" i="7"/>
  <c r="AF65" i="7"/>
  <c r="Z69" i="7"/>
  <c r="AB69" i="7"/>
  <c r="AF61" i="7"/>
  <c r="T22" i="7"/>
  <c r="V10" i="7"/>
  <c r="AA10" i="7"/>
  <c r="Z12" i="7"/>
  <c r="T60" i="7"/>
  <c r="U26" i="7"/>
  <c r="AA15" i="7"/>
  <c r="AB15" i="7"/>
  <c r="X56" i="7"/>
  <c r="Z24" i="7"/>
  <c r="AB22" i="7"/>
  <c r="U11" i="7"/>
  <c r="AF52" i="7"/>
  <c r="AC52" i="7"/>
  <c r="AA69" i="7"/>
  <c r="AB50" i="7"/>
  <c r="U16" i="7"/>
  <c r="AA30" i="7"/>
  <c r="AA22" i="7"/>
  <c r="T15" i="7"/>
  <c r="X50" i="7"/>
  <c r="X62" i="7"/>
  <c r="V69" i="7"/>
  <c r="X69" i="7" s="1"/>
  <c r="AC24" i="7"/>
  <c r="Z64" i="7"/>
  <c r="AC66" i="7"/>
  <c r="AF22" i="7"/>
  <c r="AF50" i="7"/>
  <c r="AA64" i="7"/>
  <c r="AA66" i="7"/>
  <c r="X14" i="7"/>
  <c r="T23" i="7"/>
  <c r="U70" i="7"/>
  <c r="Z57" i="7"/>
  <c r="V16" i="7"/>
  <c r="AA12" i="7"/>
  <c r="X63" i="7"/>
  <c r="AB52" i="7"/>
  <c r="V25" i="7"/>
  <c r="T61" i="7"/>
  <c r="V51" i="7"/>
  <c r="X51" i="7" s="1"/>
  <c r="Z22" i="7"/>
  <c r="V53" i="7"/>
  <c r="X53" i="7" s="1"/>
  <c r="Z30" i="7"/>
  <c r="T67" i="7"/>
  <c r="V31" i="7"/>
  <c r="X31" i="7" s="1"/>
  <c r="T65" i="7"/>
  <c r="AC12" i="7"/>
  <c r="Z50" i="7"/>
  <c r="U20" i="7"/>
  <c r="V11" i="7"/>
  <c r="X11" i="7" s="1"/>
  <c r="Z19" i="7"/>
  <c r="T28" i="7"/>
  <c r="AC30" i="7"/>
  <c r="X49" i="7"/>
  <c r="X61" i="7"/>
  <c r="AB10" i="7"/>
  <c r="Z54" i="7"/>
  <c r="U31" i="7"/>
  <c r="AC54" i="7"/>
  <c r="X22" i="7"/>
  <c r="AA54" i="7"/>
  <c r="U10" i="7"/>
  <c r="X48" i="7"/>
  <c r="U64" i="7"/>
  <c r="X65" i="7"/>
  <c r="U71" i="7"/>
  <c r="T27" i="7"/>
  <c r="AA26" i="7"/>
  <c r="AC8" i="7"/>
  <c r="Z17" i="7"/>
  <c r="AF14" i="7"/>
  <c r="V9" i="7"/>
  <c r="X10" i="7"/>
  <c r="AF20" i="7"/>
  <c r="AA8" i="7"/>
  <c r="V12" i="7"/>
  <c r="X12" i="7" s="1"/>
  <c r="Z10" i="7"/>
  <c r="AC25" i="7"/>
  <c r="Z68" i="7"/>
  <c r="Z20" i="7"/>
  <c r="AA23" i="7"/>
  <c r="AA20" i="7"/>
  <c r="AB8" i="7"/>
  <c r="AA17" i="7"/>
  <c r="AB30" i="7"/>
  <c r="T12" i="7"/>
  <c r="AC68" i="7"/>
  <c r="AA7" i="7"/>
  <c r="U28" i="7"/>
  <c r="AF25" i="7"/>
  <c r="AB7" i="7"/>
  <c r="AA19" i="7"/>
  <c r="AF7" i="7"/>
  <c r="U58" i="7"/>
  <c r="V21" i="7"/>
  <c r="X21" i="7" s="1"/>
  <c r="AF16" i="7"/>
  <c r="AF17" i="7"/>
  <c r="AC14" i="7"/>
  <c r="AF48" i="7"/>
  <c r="Z25" i="7"/>
  <c r="AB20" i="7"/>
  <c r="X16" i="7"/>
  <c r="V66" i="7"/>
  <c r="X66" i="7" s="1"/>
  <c r="AC19" i="7"/>
  <c r="AB14" i="7"/>
  <c r="AB57" i="7"/>
  <c r="AB19" i="7"/>
  <c r="V58" i="7"/>
  <c r="X58" i="7" s="1"/>
  <c r="AF57" i="7"/>
  <c r="X13" i="7"/>
  <c r="X67" i="7"/>
  <c r="X71" i="7"/>
  <c r="X52" i="7"/>
  <c r="AC57" i="7"/>
  <c r="Z65" i="7"/>
  <c r="T49" i="7"/>
  <c r="AB59" i="7"/>
  <c r="AA60" i="7"/>
  <c r="T48" i="7"/>
  <c r="Z16" i="7"/>
  <c r="AA31" i="7"/>
  <c r="AC23" i="7"/>
  <c r="AA56" i="7"/>
  <c r="T50" i="7"/>
  <c r="Z11" i="7"/>
  <c r="Z60" i="7"/>
  <c r="Z59" i="7"/>
  <c r="U47" i="7"/>
  <c r="U24" i="7"/>
  <c r="AB63" i="7"/>
  <c r="U17" i="7"/>
  <c r="AC61" i="7"/>
  <c r="Z62" i="7"/>
  <c r="AC56" i="7"/>
  <c r="AC49" i="7"/>
  <c r="AF11" i="7"/>
  <c r="T52" i="7"/>
  <c r="AC18" i="7"/>
  <c r="AF51" i="7"/>
  <c r="AC11" i="7"/>
  <c r="AB56" i="7"/>
  <c r="X15" i="7"/>
  <c r="X26" i="7"/>
  <c r="AA49" i="7"/>
  <c r="AA51" i="7"/>
  <c r="AA18" i="7"/>
  <c r="U13" i="7"/>
  <c r="Z66" i="7"/>
  <c r="T54" i="7"/>
  <c r="T13" i="7"/>
  <c r="AF18" i="7"/>
  <c r="U67" i="7"/>
  <c r="U48" i="7"/>
  <c r="AB31" i="7"/>
  <c r="Z23" i="7"/>
  <c r="AF10" i="7"/>
  <c r="U49" i="7"/>
  <c r="AA16" i="7"/>
  <c r="AB60" i="7"/>
  <c r="V47" i="7"/>
  <c r="X47" i="7" s="1"/>
  <c r="AF31" i="7"/>
  <c r="AB66" i="7"/>
  <c r="AB23" i="7"/>
  <c r="X55" i="7"/>
  <c r="AA11" i="7"/>
  <c r="AF59" i="7"/>
  <c r="AC63" i="7"/>
  <c r="U68" i="7"/>
  <c r="AF63" i="7"/>
  <c r="V17" i="7"/>
  <c r="X17" i="7" s="1"/>
  <c r="V68" i="7"/>
  <c r="X68" i="7" s="1"/>
  <c r="V70" i="7"/>
  <c r="X70" i="7" s="1"/>
  <c r="U53" i="7"/>
  <c r="U52" i="7"/>
  <c r="AC59" i="7"/>
  <c r="AC51" i="7"/>
  <c r="AB18" i="7"/>
  <c r="AC62" i="7"/>
  <c r="X18" i="7"/>
  <c r="AB49" i="7"/>
  <c r="AB51" i="7"/>
  <c r="V54" i="7"/>
  <c r="X54" i="7" s="1"/>
  <c r="AC60" i="7"/>
  <c r="AA62" i="7"/>
  <c r="V24" i="7"/>
  <c r="X24" i="7" s="1"/>
  <c r="AB61" i="7"/>
  <c r="X25" i="7"/>
  <c r="X28" i="7"/>
  <c r="U7" i="7"/>
  <c r="T8" i="7"/>
  <c r="V8" i="7"/>
  <c r="X8" i="7" s="1"/>
  <c r="X9" i="7"/>
</calcChain>
</file>

<file path=xl/comments1.xml><?xml version="1.0" encoding="utf-8"?>
<comments xmlns="http://schemas.openxmlformats.org/spreadsheetml/2006/main">
  <authors>
    <author>soshiis</author>
    <author>MSATO</author>
  </authors>
  <commentList>
    <comment ref="AA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AB4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Athle32用データ作成者がリストから入力してください。
</t>
        </r>
      </text>
    </comment>
    <comment ref="AB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comments2.xml><?xml version="1.0" encoding="utf-8"?>
<comments xmlns="http://schemas.openxmlformats.org/spreadsheetml/2006/main">
  <authors>
    <author>soshiis</author>
    <author>MSATO</author>
  </authors>
  <commentList>
    <comment ref="AA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AB4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Athle32用データ作成者がリストから入力してください。
</t>
        </r>
      </text>
    </comment>
    <comment ref="AB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sharedStrings.xml><?xml version="1.0" encoding="utf-8"?>
<sst xmlns="http://schemas.openxmlformats.org/spreadsheetml/2006/main" count="986" uniqueCount="451">
  <si>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</si>
  <si>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</si>
  <si>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</si>
  <si>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印</t>
    <rPh sb="0" eb="1">
      <t>イン</t>
    </rPh>
    <phoneticPr fontId="1"/>
  </si>
  <si>
    <t>参　加　料　納　入　書</t>
  </si>
  <si>
    <t>円</t>
  </si>
  <si>
    <t>×</t>
  </si>
  <si>
    <t>人</t>
    <rPh sb="0" eb="1">
      <t>ニン</t>
    </rPh>
    <phoneticPr fontId="1"/>
  </si>
  <si>
    <t>合計</t>
  </si>
  <si>
    <t>送金者</t>
  </si>
  <si>
    <t>所属名（学校名）</t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</si>
  <si>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</si>
  <si>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受取人</t>
  </si>
  <si>
    <t>長井ロードレース大会事務局</t>
    <rPh sb="0" eb="2">
      <t>ナガイ</t>
    </rPh>
    <rPh sb="8" eb="10">
      <t>タイカイ</t>
    </rPh>
    <rPh sb="10" eb="13">
      <t>ジムキョク</t>
    </rPh>
    <phoneticPr fontId="1"/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</si>
  <si>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</si>
  <si>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</si>
  <si>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</si>
  <si>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</si>
  <si>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</si>
  <si>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</si>
  <si>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所属・学校名</t>
    <rPh sb="0" eb="2">
      <t>ショゾク</t>
    </rPh>
    <rPh sb="3" eb="5">
      <t>ガッコウ</t>
    </rPh>
    <rPh sb="5" eb="6">
      <t>メイ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</si>
  <si>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</si>
  <si>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</si>
  <si>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</si>
  <si>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区分</t>
    <rPh sb="0" eb="2">
      <t>クブン</t>
    </rPh>
    <phoneticPr fontId="1"/>
  </si>
  <si>
    <t>MC</t>
    <phoneticPr fontId="1"/>
  </si>
  <si>
    <t>連絡用
e-mailアドレス</t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</si>
  <si>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</si>
  <si>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</si>
  <si>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</si>
  <si>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漢字・ほか</t>
    <rPh sb="0" eb="2">
      <t>カンジ</t>
    </rPh>
    <phoneticPr fontId="1"/>
  </si>
  <si>
    <t>ﾌﾘｶﾞﾅ</t>
    <phoneticPr fontId="1"/>
  </si>
  <si>
    <t>DB</t>
    <phoneticPr fontId="1"/>
  </si>
  <si>
    <t>種目(申込)</t>
    <rPh sb="0" eb="2">
      <t>シュモク</t>
    </rPh>
    <rPh sb="3" eb="5">
      <t>モウシコ</t>
    </rPh>
    <phoneticPr fontId="1"/>
  </si>
  <si>
    <t>種目番号</t>
    <rPh sb="0" eb="2">
      <t>シュモク</t>
    </rPh>
    <rPh sb="2" eb="4">
      <t>バンゴウ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</si>
  <si>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</si>
  <si>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</si>
  <si>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</si>
  <si>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</si>
  <si>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</si>
  <si>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</si>
  <si>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</si>
  <si>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KC</t>
    <phoneticPr fontId="1"/>
  </si>
  <si>
    <t>MC</t>
    <phoneticPr fontId="1"/>
  </si>
  <si>
    <t>SX</t>
    <phoneticPr fontId="1"/>
  </si>
  <si>
    <t>X1</t>
    <phoneticPr fontId="1"/>
  </si>
  <si>
    <t>所属</t>
    <rPh sb="0" eb="2">
      <t>ショゾク</t>
    </rPh>
    <phoneticPr fontId="1"/>
  </si>
  <si>
    <t>登録県</t>
    <rPh sb="0" eb="2">
      <t>トウロク</t>
    </rPh>
    <rPh sb="2" eb="3">
      <t>ケン</t>
    </rPh>
    <phoneticPr fontId="1"/>
  </si>
  <si>
    <t>氏名加工</t>
    <rPh sb="0" eb="2">
      <t>シメイ</t>
    </rPh>
    <rPh sb="2" eb="4">
      <t>カコウ</t>
    </rPh>
    <phoneticPr fontId="1"/>
  </si>
  <si>
    <t>男</t>
    <rPh sb="0" eb="1">
      <t>オトコ</t>
    </rPh>
    <phoneticPr fontId="1"/>
  </si>
  <si>
    <t>山形</t>
  </si>
  <si>
    <t>女</t>
    <rPh sb="0" eb="1">
      <t>オンナ</t>
    </rPh>
    <phoneticPr fontId="1"/>
  </si>
  <si>
    <t>申込責任者</t>
    <rPh sb="0" eb="2">
      <t>モウシコ</t>
    </rPh>
    <rPh sb="2" eb="5">
      <t>セキニンシャ</t>
    </rPh>
    <phoneticPr fontId="1"/>
  </si>
  <si>
    <t>　</t>
  </si>
  <si>
    <t>連絡用
e-mailアドレス</t>
    <phoneticPr fontId="1"/>
  </si>
  <si>
    <t>種目</t>
    <rPh sb="0" eb="2">
      <t>シュモク</t>
    </rPh>
    <phoneticPr fontId="1"/>
  </si>
  <si>
    <t>区分性別</t>
    <rPh sb="0" eb="2">
      <t>クブン</t>
    </rPh>
    <rPh sb="2" eb="4">
      <t>セイベツ</t>
    </rPh>
    <phoneticPr fontId="1"/>
  </si>
  <si>
    <t>一般</t>
    <rPh sb="0" eb="2">
      <t>イッパン</t>
    </rPh>
    <phoneticPr fontId="1"/>
  </si>
  <si>
    <t>北海道</t>
  </si>
  <si>
    <t>01</t>
    <phoneticPr fontId="1"/>
  </si>
  <si>
    <t>南陽東置賜陸協</t>
  </si>
  <si>
    <t>一般男</t>
    <rPh sb="0" eb="2">
      <t>イッパン</t>
    </rPh>
    <rPh sb="2" eb="3">
      <t>オトコ</t>
    </rPh>
    <phoneticPr fontId="1"/>
  </si>
  <si>
    <t>大学</t>
    <rPh sb="0" eb="2">
      <t>ダイガク</t>
    </rPh>
    <phoneticPr fontId="1"/>
  </si>
  <si>
    <t>青森</t>
  </si>
  <si>
    <t>02</t>
  </si>
  <si>
    <t>新庄地区陸協</t>
  </si>
  <si>
    <t>大学男</t>
    <rPh sb="0" eb="2">
      <t>ダイガク</t>
    </rPh>
    <rPh sb="2" eb="3">
      <t>オトコ</t>
    </rPh>
    <phoneticPr fontId="1"/>
  </si>
  <si>
    <t>高校</t>
    <rPh sb="0" eb="2">
      <t>コウコウ</t>
    </rPh>
    <phoneticPr fontId="1"/>
  </si>
  <si>
    <t>岩手</t>
  </si>
  <si>
    <t>03</t>
  </si>
  <si>
    <t>米沢市陸協</t>
  </si>
  <si>
    <t>高校男</t>
    <rPh sb="0" eb="2">
      <t>コウコウ</t>
    </rPh>
    <rPh sb="2" eb="3">
      <t>オトコ</t>
    </rPh>
    <phoneticPr fontId="1"/>
  </si>
  <si>
    <t>中学</t>
    <rPh sb="0" eb="2">
      <t>チュウガク</t>
    </rPh>
    <phoneticPr fontId="1"/>
  </si>
  <si>
    <t>宮城</t>
  </si>
  <si>
    <t>04</t>
  </si>
  <si>
    <t>上山市陸協</t>
  </si>
  <si>
    <t>中学男</t>
    <rPh sb="0" eb="2">
      <t>チュウガク</t>
    </rPh>
    <rPh sb="2" eb="3">
      <t>オトコ</t>
    </rPh>
    <phoneticPr fontId="1"/>
  </si>
  <si>
    <t>小学</t>
    <rPh sb="0" eb="2">
      <t>ショウガク</t>
    </rPh>
    <phoneticPr fontId="1"/>
  </si>
  <si>
    <t>秋田</t>
  </si>
  <si>
    <t>05</t>
  </si>
  <si>
    <t>山形市陸協</t>
  </si>
  <si>
    <t>小学男</t>
    <rPh sb="0" eb="2">
      <t>ショウガク</t>
    </rPh>
    <rPh sb="2" eb="3">
      <t>オトコ</t>
    </rPh>
    <phoneticPr fontId="1"/>
  </si>
  <si>
    <t>06</t>
  </si>
  <si>
    <t>鶴岡市陸協</t>
  </si>
  <si>
    <t>一般女</t>
    <rPh sb="0" eb="2">
      <t>イッパン</t>
    </rPh>
    <rPh sb="2" eb="3">
      <t>オンナ</t>
    </rPh>
    <phoneticPr fontId="1"/>
  </si>
  <si>
    <t>福島</t>
  </si>
  <si>
    <t>07</t>
  </si>
  <si>
    <t>西置賜地区陸協</t>
    <rPh sb="3" eb="5">
      <t>チク</t>
    </rPh>
    <phoneticPr fontId="8"/>
  </si>
  <si>
    <t>M1</t>
    <phoneticPr fontId="1"/>
  </si>
  <si>
    <t>大学女</t>
    <rPh sb="0" eb="2">
      <t>ダイガク</t>
    </rPh>
    <rPh sb="2" eb="3">
      <t>オンナ</t>
    </rPh>
    <phoneticPr fontId="1"/>
  </si>
  <si>
    <t>茨城</t>
  </si>
  <si>
    <t>08</t>
  </si>
  <si>
    <t>西村山地区陸協</t>
    <rPh sb="3" eb="5">
      <t>チク</t>
    </rPh>
    <phoneticPr fontId="8"/>
  </si>
  <si>
    <t>M2</t>
    <phoneticPr fontId="1"/>
  </si>
  <si>
    <t>高校女</t>
    <rPh sb="0" eb="2">
      <t>コウコウ</t>
    </rPh>
    <rPh sb="2" eb="3">
      <t>オンナ</t>
    </rPh>
    <phoneticPr fontId="1"/>
  </si>
  <si>
    <t>栃木</t>
  </si>
  <si>
    <t>09</t>
  </si>
  <si>
    <t>北村山地区陸協</t>
    <rPh sb="3" eb="5">
      <t>チク</t>
    </rPh>
    <phoneticPr fontId="8"/>
  </si>
  <si>
    <t>D1</t>
    <phoneticPr fontId="1"/>
  </si>
  <si>
    <t>中学女</t>
    <rPh sb="0" eb="2">
      <t>チュウガク</t>
    </rPh>
    <rPh sb="2" eb="3">
      <t>オンナ</t>
    </rPh>
    <phoneticPr fontId="1"/>
  </si>
  <si>
    <t>群馬</t>
  </si>
  <si>
    <t>酒田市陸協</t>
  </si>
  <si>
    <t>D2</t>
    <phoneticPr fontId="1"/>
  </si>
  <si>
    <t>小学女</t>
    <rPh sb="0" eb="2">
      <t>ショウガク</t>
    </rPh>
    <rPh sb="2" eb="3">
      <t>オンナ</t>
    </rPh>
    <phoneticPr fontId="1"/>
  </si>
  <si>
    <t>埼玉</t>
  </si>
  <si>
    <t>天童市陸協</t>
  </si>
  <si>
    <t>D3</t>
    <phoneticPr fontId="1"/>
  </si>
  <si>
    <t>千葉</t>
  </si>
  <si>
    <t>山形市役所</t>
  </si>
  <si>
    <t>H1</t>
    <phoneticPr fontId="1"/>
  </si>
  <si>
    <t>東京</t>
  </si>
  <si>
    <t>スポーツ山形21</t>
  </si>
  <si>
    <t>J1</t>
    <phoneticPr fontId="1"/>
  </si>
  <si>
    <t>神奈川</t>
  </si>
  <si>
    <t>神町自衛隊</t>
  </si>
  <si>
    <t>J2</t>
    <phoneticPr fontId="1"/>
  </si>
  <si>
    <t>新潟</t>
  </si>
  <si>
    <t>高畠ワイン</t>
  </si>
  <si>
    <t>J3</t>
    <phoneticPr fontId="1"/>
  </si>
  <si>
    <t>富山</t>
  </si>
  <si>
    <t>山形ＴＦＣ</t>
  </si>
  <si>
    <t>石川</t>
  </si>
  <si>
    <t>日新製薬</t>
  </si>
  <si>
    <t>H2</t>
    <phoneticPr fontId="1"/>
  </si>
  <si>
    <t>福井</t>
  </si>
  <si>
    <t>村山ＡＣ</t>
  </si>
  <si>
    <t>H3</t>
    <phoneticPr fontId="1"/>
  </si>
  <si>
    <t>山梨</t>
  </si>
  <si>
    <t>ＪＡやまがた</t>
  </si>
  <si>
    <t>長野</t>
  </si>
  <si>
    <t>ＫＡＣ</t>
  </si>
  <si>
    <t>岐阜</t>
  </si>
  <si>
    <t>山形市体協</t>
    <rPh sb="0" eb="3">
      <t>ヤマガタシ</t>
    </rPh>
    <rPh sb="3" eb="4">
      <t>タイ</t>
    </rPh>
    <rPh sb="4" eb="5">
      <t>キョウ</t>
    </rPh>
    <phoneticPr fontId="8"/>
  </si>
  <si>
    <t>静岡</t>
  </si>
  <si>
    <t>庄内ＡＣ</t>
  </si>
  <si>
    <t>愛知</t>
  </si>
  <si>
    <t>ＳＭＡＣ</t>
  </si>
  <si>
    <t>三重</t>
  </si>
  <si>
    <t>協同薬品</t>
  </si>
  <si>
    <t>滋賀</t>
  </si>
  <si>
    <t>ＮＤソフト</t>
  </si>
  <si>
    <t>京都</t>
  </si>
  <si>
    <t>山形ﾐｰﾄﾗﾝﾄﾞ</t>
    <rPh sb="0" eb="2">
      <t>ヤマガタ</t>
    </rPh>
    <phoneticPr fontId="1"/>
  </si>
  <si>
    <t>大阪</t>
  </si>
  <si>
    <t>Y-ACTION.TC</t>
  </si>
  <si>
    <t>兵庫</t>
  </si>
  <si>
    <t>鶴岡高専</t>
  </si>
  <si>
    <t>奈良</t>
  </si>
  <si>
    <t>山形東高</t>
  </si>
  <si>
    <t>和歌山</t>
  </si>
  <si>
    <t>山形南高</t>
  </si>
  <si>
    <t>鳥取</t>
  </si>
  <si>
    <t>山形西高</t>
  </si>
  <si>
    <t>島根</t>
  </si>
  <si>
    <t>山形北高</t>
  </si>
  <si>
    <t>岡山</t>
  </si>
  <si>
    <t>山形工高</t>
  </si>
  <si>
    <t>広島</t>
  </si>
  <si>
    <t>山形中央高</t>
  </si>
  <si>
    <t>山口</t>
  </si>
  <si>
    <t>山形商高</t>
  </si>
  <si>
    <t>徳島</t>
  </si>
  <si>
    <t>上山明新館高</t>
  </si>
  <si>
    <t>香川</t>
  </si>
  <si>
    <t>天童高</t>
  </si>
  <si>
    <t>愛媛</t>
  </si>
  <si>
    <t>山辺高</t>
  </si>
  <si>
    <t>高知</t>
  </si>
  <si>
    <t>寒河江高</t>
  </si>
  <si>
    <t>福岡</t>
  </si>
  <si>
    <t>寒河江工高</t>
  </si>
  <si>
    <t>佐賀</t>
  </si>
  <si>
    <t>谷地高</t>
  </si>
  <si>
    <t>長崎</t>
  </si>
  <si>
    <t>東桜学館高</t>
    <rPh sb="0" eb="2">
      <t>ヒガシサクラ</t>
    </rPh>
    <rPh sb="2" eb="4">
      <t>ガッカン</t>
    </rPh>
    <rPh sb="4" eb="5">
      <t>ダカ</t>
    </rPh>
    <phoneticPr fontId="1"/>
  </si>
  <si>
    <t>熊本</t>
  </si>
  <si>
    <t>村山産高</t>
  </si>
  <si>
    <t>大分</t>
  </si>
  <si>
    <t>北村山高</t>
  </si>
  <si>
    <t>宮崎</t>
  </si>
  <si>
    <t>新庄北高</t>
  </si>
  <si>
    <t>鹿児島</t>
  </si>
  <si>
    <t>新庄南高</t>
  </si>
  <si>
    <t>沖縄</t>
  </si>
  <si>
    <t>神室産高</t>
  </si>
  <si>
    <t>学連</t>
  </si>
  <si>
    <t>神室高真室川</t>
    <rPh sb="0" eb="2">
      <t>カムロ</t>
    </rPh>
    <rPh sb="2" eb="3">
      <t>コウ</t>
    </rPh>
    <phoneticPr fontId="1"/>
  </si>
  <si>
    <t>米沢興譲館高</t>
  </si>
  <si>
    <t>米沢東高</t>
  </si>
  <si>
    <t>米沢工高</t>
  </si>
  <si>
    <t>米沢商高</t>
  </si>
  <si>
    <t>置賜農高</t>
  </si>
  <si>
    <t>高畠高</t>
  </si>
  <si>
    <t>南陽高</t>
  </si>
  <si>
    <t>長井高</t>
  </si>
  <si>
    <t>長井工高</t>
  </si>
  <si>
    <t>荒砥高</t>
  </si>
  <si>
    <t>小国高</t>
  </si>
  <si>
    <t>鶴岡南高</t>
  </si>
  <si>
    <t>鶴岡北高</t>
  </si>
  <si>
    <t>鶴岡工高</t>
  </si>
  <si>
    <t>鶴岡中央高</t>
  </si>
  <si>
    <t>庄内総合高</t>
  </si>
  <si>
    <t>加茂水産高</t>
  </si>
  <si>
    <t>酒田東高</t>
  </si>
  <si>
    <t>酒田西高</t>
  </si>
  <si>
    <t>酒田光陵高</t>
  </si>
  <si>
    <t>遊佐高</t>
  </si>
  <si>
    <t>山形聾高</t>
  </si>
  <si>
    <t>山形城北高</t>
  </si>
  <si>
    <t>山形学院高</t>
  </si>
  <si>
    <t>日大山形高</t>
  </si>
  <si>
    <t>山形明正高</t>
  </si>
  <si>
    <t>山形電波工高</t>
  </si>
  <si>
    <t>山本学園高</t>
  </si>
  <si>
    <t>東海大山形高</t>
  </si>
  <si>
    <t>新庄東高</t>
  </si>
  <si>
    <t>九里学園高</t>
  </si>
  <si>
    <t>米沢中央高</t>
  </si>
  <si>
    <t>鶴岡東高</t>
  </si>
  <si>
    <t>天真学園高</t>
  </si>
  <si>
    <t>酒田南高</t>
  </si>
  <si>
    <t>霞城ⅠⅡⅢ</t>
  </si>
  <si>
    <t>霞城学園高IV</t>
    <rPh sb="2" eb="4">
      <t>ガクエン</t>
    </rPh>
    <rPh sb="4" eb="5">
      <t>コウ</t>
    </rPh>
    <phoneticPr fontId="8"/>
  </si>
  <si>
    <t>新庄北高定</t>
    <rPh sb="0" eb="2">
      <t>シンジョウ</t>
    </rPh>
    <rPh sb="2" eb="3">
      <t>キタ</t>
    </rPh>
    <rPh sb="4" eb="5">
      <t>サダム</t>
    </rPh>
    <phoneticPr fontId="8"/>
  </si>
  <si>
    <t>米沢工高定</t>
    <rPh sb="0" eb="2">
      <t>ヨネザワ</t>
    </rPh>
    <rPh sb="3" eb="4">
      <t>コウ</t>
    </rPh>
    <phoneticPr fontId="8"/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</si>
  <si>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8"/>
  </si>
  <si>
    <t>酒田西高定</t>
    <rPh sb="1" eb="2">
      <t>タ</t>
    </rPh>
    <rPh sb="3" eb="4">
      <t>コウ</t>
    </rPh>
    <phoneticPr fontId="8"/>
  </si>
  <si>
    <t>山形一中</t>
  </si>
  <si>
    <t>山形二中</t>
  </si>
  <si>
    <t>山形三中</t>
  </si>
  <si>
    <t>山形四中</t>
  </si>
  <si>
    <t>山形五中</t>
  </si>
  <si>
    <t>山形六中</t>
  </si>
  <si>
    <t>山形七中</t>
  </si>
  <si>
    <t>山形八中</t>
    <rPh sb="0" eb="2">
      <t>ヤマガタ</t>
    </rPh>
    <rPh sb="2" eb="3">
      <t>ハチ</t>
    </rPh>
    <rPh sb="3" eb="4">
      <t>チュウ</t>
    </rPh>
    <phoneticPr fontId="1"/>
  </si>
  <si>
    <t>山形九中</t>
  </si>
  <si>
    <t>山形十中</t>
  </si>
  <si>
    <t>金井中</t>
  </si>
  <si>
    <t>高楯中</t>
  </si>
  <si>
    <t>山寺中</t>
  </si>
  <si>
    <t>蔵王一中</t>
  </si>
  <si>
    <t>蔵王二中</t>
  </si>
  <si>
    <t>山形大附中</t>
  </si>
  <si>
    <t>山形聾中</t>
  </si>
  <si>
    <t>上山南中</t>
  </si>
  <si>
    <t>上山北中</t>
  </si>
  <si>
    <t>宮川中</t>
  </si>
  <si>
    <t>天童一中</t>
    <rPh sb="2" eb="3">
      <t>イチ</t>
    </rPh>
    <phoneticPr fontId="1"/>
  </si>
  <si>
    <t>天童二中</t>
  </si>
  <si>
    <t>天童三中</t>
  </si>
  <si>
    <t>天童四中</t>
  </si>
  <si>
    <t>山辺中</t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</si>
  <si>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</si>
  <si>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中山中</t>
  </si>
  <si>
    <t>陵東中</t>
  </si>
  <si>
    <t>陵南中</t>
  </si>
  <si>
    <t>陵西中</t>
  </si>
  <si>
    <t>河北中</t>
  </si>
  <si>
    <t>西川中</t>
  </si>
  <si>
    <t>町立朝日中</t>
    <rPh sb="0" eb="2">
      <t>チョウリツ</t>
    </rPh>
    <rPh sb="2" eb="4">
      <t>アサヒ</t>
    </rPh>
    <rPh sb="4" eb="5">
      <t>チュウ</t>
    </rPh>
    <phoneticPr fontId="1"/>
  </si>
  <si>
    <t>大江中</t>
  </si>
  <si>
    <t>楯岡中</t>
  </si>
  <si>
    <t>葉山中</t>
  </si>
  <si>
    <t>東根一中</t>
  </si>
  <si>
    <t>東根二中</t>
  </si>
  <si>
    <t>東根三中</t>
    <rPh sb="0" eb="2">
      <t>ヒガシネ</t>
    </rPh>
    <rPh sb="2" eb="3">
      <t>サン</t>
    </rPh>
    <rPh sb="3" eb="4">
      <t>チュウ</t>
    </rPh>
    <phoneticPr fontId="1"/>
  </si>
  <si>
    <t>大富中</t>
  </si>
  <si>
    <t>神町中</t>
  </si>
  <si>
    <t>福原中</t>
  </si>
  <si>
    <t>尾花沢中</t>
  </si>
  <si>
    <t>玉野中</t>
  </si>
  <si>
    <t>大石田中</t>
  </si>
  <si>
    <t>新庄中</t>
  </si>
  <si>
    <t>明倫中</t>
    <rPh sb="0" eb="2">
      <t>メイリン</t>
    </rPh>
    <phoneticPr fontId="8"/>
  </si>
  <si>
    <t>日新中</t>
    <rPh sb="2" eb="3">
      <t>チュウ</t>
    </rPh>
    <phoneticPr fontId="1"/>
  </si>
  <si>
    <t>萩野学園</t>
    <rPh sb="2" eb="4">
      <t>ガクエン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</si>
  <si>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</si>
  <si>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</si>
  <si>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最上中</t>
  </si>
  <si>
    <t>舟形中</t>
  </si>
  <si>
    <t>真室川中</t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</si>
  <si>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</si>
  <si>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</si>
  <si>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</si>
  <si>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米沢一中</t>
  </si>
  <si>
    <t>米沢二中</t>
  </si>
  <si>
    <t>米沢三中</t>
  </si>
  <si>
    <t>米沢四中</t>
  </si>
  <si>
    <t>米沢五中</t>
  </si>
  <si>
    <t>米沢六中</t>
  </si>
  <si>
    <t>米沢七中</t>
    <rPh sb="0" eb="2">
      <t>ヨネザワ</t>
    </rPh>
    <rPh sb="2" eb="3">
      <t>ナナ</t>
    </rPh>
    <rPh sb="3" eb="4">
      <t>チュウ</t>
    </rPh>
    <phoneticPr fontId="8"/>
  </si>
  <si>
    <t>南原中</t>
  </si>
  <si>
    <t>赤湯中</t>
  </si>
  <si>
    <t>宮内中</t>
  </si>
  <si>
    <t>沖郷中</t>
    <rPh sb="0" eb="1">
      <t>オキ</t>
    </rPh>
    <rPh sb="1" eb="2">
      <t>ゴウ</t>
    </rPh>
    <rPh sb="2" eb="3">
      <t>チュウ</t>
    </rPh>
    <phoneticPr fontId="1"/>
  </si>
  <si>
    <t>高畠中</t>
  </si>
  <si>
    <t>川西中</t>
  </si>
  <si>
    <t>長井南中</t>
  </si>
  <si>
    <t>長井北中</t>
  </si>
  <si>
    <t>叶水中</t>
  </si>
  <si>
    <t>小国中</t>
  </si>
  <si>
    <t>白鷹中</t>
  </si>
  <si>
    <t>飯豊中</t>
  </si>
  <si>
    <t>鶴岡一中</t>
  </si>
  <si>
    <t>鶴岡二中</t>
  </si>
  <si>
    <t>鶴岡三中</t>
  </si>
  <si>
    <t>鶴岡四中</t>
  </si>
  <si>
    <t>鶴岡五中</t>
  </si>
  <si>
    <t>豊浦中</t>
  </si>
  <si>
    <t>藤島中</t>
  </si>
  <si>
    <t>羽黒中</t>
  </si>
  <si>
    <t>櫛引中</t>
  </si>
  <si>
    <t>朝日中</t>
  </si>
  <si>
    <t>温海中</t>
  </si>
  <si>
    <t>三川中</t>
  </si>
  <si>
    <t>立川中</t>
  </si>
  <si>
    <t>余目中</t>
  </si>
  <si>
    <t>酒田一中</t>
  </si>
  <si>
    <t>酒田二中</t>
  </si>
  <si>
    <t>酒田三中</t>
  </si>
  <si>
    <t>酒田四中</t>
  </si>
  <si>
    <t>酒田六中</t>
  </si>
  <si>
    <t>飛島中</t>
  </si>
  <si>
    <t>鳥海八幡中</t>
  </si>
  <si>
    <t>東部中</t>
  </si>
  <si>
    <t>遊佐中</t>
  </si>
  <si>
    <t>山形酒田特支中</t>
  </si>
  <si>
    <t>東北大</t>
  </si>
  <si>
    <t>宮城教育大</t>
    <rPh sb="2" eb="4">
      <t>キョウイク</t>
    </rPh>
    <phoneticPr fontId="1"/>
  </si>
  <si>
    <t>秋田大</t>
  </si>
  <si>
    <t>山形大</t>
  </si>
  <si>
    <t>福島大</t>
  </si>
  <si>
    <t>茨城大</t>
  </si>
  <si>
    <t>筑波大</t>
  </si>
  <si>
    <t>千葉大</t>
  </si>
  <si>
    <t>東京大</t>
  </si>
  <si>
    <t>東京外国語大</t>
  </si>
  <si>
    <t>東京学芸大</t>
  </si>
  <si>
    <t>東京農工大</t>
  </si>
  <si>
    <t>一橋大</t>
  </si>
  <si>
    <t>横浜国立大</t>
  </si>
  <si>
    <t>新潟大</t>
  </si>
  <si>
    <t>信州大</t>
  </si>
  <si>
    <t>上越教育大</t>
  </si>
  <si>
    <t>高崎経済大</t>
  </si>
  <si>
    <t>釧路公立大</t>
  </si>
  <si>
    <t>仙台大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</si>
  <si>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</si>
  <si>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</si>
  <si>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流通経済大</t>
  </si>
  <si>
    <t>上武大</t>
  </si>
  <si>
    <t>東京国際大</t>
  </si>
  <si>
    <t>城西大</t>
  </si>
  <si>
    <t>中央学院大</t>
  </si>
  <si>
    <t>青山学院大</t>
  </si>
  <si>
    <t>亜細亜大</t>
  </si>
  <si>
    <t>桜美林大</t>
  </si>
  <si>
    <t>國學院大</t>
  </si>
  <si>
    <t>国士舘大</t>
  </si>
  <si>
    <t>順天堂大</t>
  </si>
  <si>
    <t>創価大</t>
  </si>
  <si>
    <t>大東文化大</t>
  </si>
  <si>
    <t>拓殖大</t>
  </si>
  <si>
    <t>玉川大</t>
  </si>
  <si>
    <t>中央大</t>
  </si>
  <si>
    <t>帝京大</t>
  </si>
  <si>
    <t>東海大</t>
  </si>
  <si>
    <t>東京経済大</t>
  </si>
  <si>
    <t>東京女子体育大</t>
  </si>
  <si>
    <t>東京農業大</t>
  </si>
  <si>
    <t>東京薬科大</t>
  </si>
  <si>
    <t>東洋大</t>
  </si>
  <si>
    <t>日本大</t>
  </si>
  <si>
    <t>日本体育大</t>
  </si>
  <si>
    <t>法政大</t>
  </si>
  <si>
    <t>明治大</t>
  </si>
  <si>
    <t>明治薬科大</t>
  </si>
  <si>
    <t>立教大</t>
  </si>
  <si>
    <t>早稲田大</t>
  </si>
  <si>
    <t>金沢工業大</t>
  </si>
  <si>
    <t>山梨学院大</t>
  </si>
  <si>
    <t>岐阜経済大</t>
  </si>
  <si>
    <t>中京大</t>
  </si>
  <si>
    <t>大阪芸術大</t>
  </si>
  <si>
    <t>国際武道大</t>
  </si>
  <si>
    <t>白鴎大</t>
    <rPh sb="0" eb="2">
      <t>ハクオウ</t>
    </rPh>
    <rPh sb="2" eb="3">
      <t>ダイ</t>
    </rPh>
    <phoneticPr fontId="1"/>
  </si>
  <si>
    <t>駿河台大</t>
  </si>
  <si>
    <t>平成国際大</t>
  </si>
  <si>
    <t>松蔭大</t>
  </si>
  <si>
    <t>新潟医療福祉大</t>
  </si>
  <si>
    <t>武蔵野学院大</t>
  </si>
  <si>
    <t>日本薬科大</t>
  </si>
  <si>
    <t>東北文教大</t>
  </si>
  <si>
    <t>米沢女短大</t>
  </si>
  <si>
    <t>東北公益大</t>
  </si>
  <si>
    <t>米沢栄養大</t>
  </si>
  <si>
    <t>チームミズノ</t>
  </si>
  <si>
    <t>南陽沖郷小</t>
  </si>
  <si>
    <t>松川小</t>
  </si>
  <si>
    <t>まほろばAC</t>
  </si>
  <si>
    <t>かわにし陸上</t>
  </si>
  <si>
    <t>大石田JSC</t>
    <rPh sb="0" eb="3">
      <t>オオイシダ</t>
    </rPh>
    <phoneticPr fontId="1"/>
  </si>
  <si>
    <t>寒河江西村山Jac</t>
    <rPh sb="0" eb="3">
      <t>サガエ</t>
    </rPh>
    <rPh sb="3" eb="6">
      <t>ニシムラヤマ</t>
    </rPh>
    <phoneticPr fontId="1"/>
  </si>
  <si>
    <t>長井ジュニア</t>
    <rPh sb="0" eb="2">
      <t>ナガイ</t>
    </rPh>
    <phoneticPr fontId="1"/>
  </si>
  <si>
    <t>南陽東置賜駅伝ジュニア</t>
    <rPh sb="0" eb="2">
      <t>ナンヨウ</t>
    </rPh>
    <rPh sb="2" eb="3">
      <t>ヒガシ</t>
    </rPh>
    <rPh sb="3" eb="5">
      <t>オイタマ</t>
    </rPh>
    <rPh sb="5" eb="7">
      <t>エキデン</t>
    </rPh>
    <phoneticPr fontId="1"/>
  </si>
  <si>
    <t>宮城大</t>
    <rPh sb="0" eb="2">
      <t>ミヤギ</t>
    </rPh>
    <phoneticPr fontId="1"/>
  </si>
  <si>
    <t>湯沢雄勝陸協</t>
    <rPh sb="0" eb="2">
      <t>ユザワ</t>
    </rPh>
    <rPh sb="2" eb="4">
      <t>オガチ</t>
    </rPh>
    <rPh sb="4" eb="6">
      <t>リッキョウ</t>
    </rPh>
    <phoneticPr fontId="1"/>
  </si>
  <si>
    <t>塩井FAC</t>
    <rPh sb="0" eb="2">
      <t>シオイ</t>
    </rPh>
    <phoneticPr fontId="1"/>
  </si>
  <si>
    <t>会津陸協</t>
    <rPh sb="0" eb="2">
      <t>アイヅ</t>
    </rPh>
    <rPh sb="2" eb="4">
      <t>リッキョウ</t>
    </rPh>
    <phoneticPr fontId="1"/>
  </si>
  <si>
    <t>楯岡</t>
    <phoneticPr fontId="1"/>
  </si>
  <si>
    <t>男子 小学 2km</t>
    <rPh sb="0" eb="2">
      <t>ダンシ</t>
    </rPh>
    <rPh sb="3" eb="5">
      <t>ショウガク</t>
    </rPh>
    <phoneticPr fontId="1"/>
  </si>
  <si>
    <t>女子 小学 2km</t>
    <rPh sb="3" eb="5">
      <t>ショウガク</t>
    </rPh>
    <phoneticPr fontId="1"/>
  </si>
  <si>
    <t>生年月日</t>
    <rPh sb="0" eb="2">
      <t>セイネン</t>
    </rPh>
    <rPh sb="2" eb="4">
      <t>ガッピ</t>
    </rPh>
    <phoneticPr fontId="1"/>
  </si>
  <si>
    <t>校長</t>
    <rPh sb="0" eb="2">
      <t>コウチョウ</t>
    </rPh>
    <phoneticPr fontId="1"/>
  </si>
  <si>
    <t>代表</t>
    <rPh sb="0" eb="2">
      <t>ダイヒョウ</t>
    </rPh>
    <phoneticPr fontId="1"/>
  </si>
  <si>
    <t>監督</t>
    <rPh sb="0" eb="2">
      <t>カントク</t>
    </rPh>
    <phoneticPr fontId="1"/>
  </si>
  <si>
    <t>ﾏﾈｰｼﾞｬｰ</t>
    <phoneticPr fontId="1"/>
  </si>
  <si>
    <t>一般・高校生</t>
    <rPh sb="0" eb="2">
      <t>イッパン</t>
    </rPh>
    <rPh sb="3" eb="5">
      <t>コウコウ</t>
    </rPh>
    <rPh sb="5" eb="6">
      <t>セイ</t>
    </rPh>
    <phoneticPr fontId="1"/>
  </si>
  <si>
    <t>中学生</t>
    <rPh sb="0" eb="2">
      <t>チュウガク</t>
    </rPh>
    <rPh sb="2" eb="3">
      <t>セイ</t>
    </rPh>
    <phoneticPr fontId="1"/>
  </si>
  <si>
    <t>を納入いたします。</t>
    <rPh sb="1" eb="3">
      <t>ノウニュウ</t>
    </rPh>
    <phoneticPr fontId="1"/>
  </si>
  <si>
    <t>種　目</t>
    <rPh sb="0" eb="1">
      <t>タネ</t>
    </rPh>
    <rPh sb="2" eb="3">
      <t>メ</t>
    </rPh>
    <phoneticPr fontId="1"/>
  </si>
  <si>
    <t>一般男子 10km</t>
    <rPh sb="0" eb="2">
      <t>イッパン</t>
    </rPh>
    <rPh sb="2" eb="4">
      <t>ダンシ</t>
    </rPh>
    <phoneticPr fontId="1"/>
  </si>
  <si>
    <t>高校男子 10km</t>
    <rPh sb="0" eb="2">
      <t>コウコウ</t>
    </rPh>
    <rPh sb="2" eb="4">
      <t>ダンシ</t>
    </rPh>
    <phoneticPr fontId="1"/>
  </si>
  <si>
    <t>申込み規約に同意し、上記の者は健康であるので、出場することを認める。</t>
    <rPh sb="0" eb="2">
      <t>モウシコ</t>
    </rPh>
    <rPh sb="3" eb="5">
      <t>キヤク</t>
    </rPh>
    <rPh sb="6" eb="8">
      <t>ドウイ</t>
    </rPh>
    <rPh sb="10" eb="12">
      <t>ジョウキ</t>
    </rPh>
    <rPh sb="13" eb="14">
      <t>モノ</t>
    </rPh>
    <rPh sb="15" eb="17">
      <t>ケンコウ</t>
    </rPh>
    <rPh sb="23" eb="25">
      <t>シュツジョウ</t>
    </rPh>
    <rPh sb="30" eb="31">
      <t>ミト</t>
    </rPh>
    <phoneticPr fontId="1"/>
  </si>
  <si>
    <t>同意書・健康証明書・出場認知書</t>
    <rPh sb="0" eb="3">
      <t>ドウイショ</t>
    </rPh>
    <rPh sb="4" eb="6">
      <t>ケンコウ</t>
    </rPh>
    <rPh sb="6" eb="8">
      <t>ショウメイ</t>
    </rPh>
    <rPh sb="8" eb="9">
      <t>ショ</t>
    </rPh>
    <rPh sb="10" eb="12">
      <t>シュツジョウ</t>
    </rPh>
    <rPh sb="12" eb="14">
      <t>ニンチ</t>
    </rPh>
    <rPh sb="14" eb="15">
      <t>ショ</t>
    </rPh>
    <phoneticPr fontId="1"/>
  </si>
  <si>
    <t>kunomoto@xxxx.ne.jp</t>
    <phoneticPr fontId="1"/>
  </si>
  <si>
    <t>0238-84-xxxx</t>
    <phoneticPr fontId="1"/>
  </si>
  <si>
    <t>090-11xx-22xx</t>
    <phoneticPr fontId="1"/>
  </si>
  <si>
    <t>長井　路人</t>
    <rPh sb="0" eb="2">
      <t>ナガイ</t>
    </rPh>
    <rPh sb="3" eb="4">
      <t>ロ</t>
    </rPh>
    <rPh sb="4" eb="5">
      <t>ヒト</t>
    </rPh>
    <phoneticPr fontId="1"/>
  </si>
  <si>
    <t>ﾅｶﾞｲ ﾛｳﾄﾞ</t>
    <phoneticPr fontId="1"/>
  </si>
  <si>
    <t>駅伝　太一</t>
    <rPh sb="0" eb="2">
      <t>エキデン</t>
    </rPh>
    <rPh sb="3" eb="5">
      <t>タイチ</t>
    </rPh>
    <phoneticPr fontId="1"/>
  </si>
  <si>
    <t>中学校</t>
  </si>
  <si>
    <t>野本　九</t>
    <rPh sb="0" eb="2">
      <t>ノモト</t>
    </rPh>
    <rPh sb="3" eb="4">
      <t>キュウ</t>
    </rPh>
    <phoneticPr fontId="1"/>
  </si>
  <si>
    <t>長井市立プラザ中学校</t>
    <rPh sb="0" eb="2">
      <t>ナガイ</t>
    </rPh>
    <rPh sb="2" eb="4">
      <t>シリツ</t>
    </rPh>
    <rPh sb="7" eb="10">
      <t>チュウガッコウ</t>
    </rPh>
    <phoneticPr fontId="1"/>
  </si>
  <si>
    <t>九野本　歩</t>
    <rPh sb="0" eb="3">
      <t>クノモト</t>
    </rPh>
    <rPh sb="4" eb="5">
      <t>ホ</t>
    </rPh>
    <phoneticPr fontId="1"/>
  </si>
  <si>
    <t>ｸﾉﾓﾄ ｱﾕﾐ</t>
    <phoneticPr fontId="1"/>
  </si>
  <si>
    <t>長井市立プラザ</t>
    <rPh sb="0" eb="4">
      <t>ナガイシリツ</t>
    </rPh>
    <phoneticPr fontId="1"/>
  </si>
  <si>
    <t>一般女子 3.3km</t>
    <rPh sb="0" eb="2">
      <t>イッパン</t>
    </rPh>
    <rPh sb="2" eb="4">
      <t>ジョシ</t>
    </rPh>
    <phoneticPr fontId="1"/>
  </si>
  <si>
    <t>高校女子 3.3km</t>
    <rPh sb="0" eb="2">
      <t>コウコウ</t>
    </rPh>
    <rPh sb="2" eb="4">
      <t>ジョシ</t>
    </rPh>
    <phoneticPr fontId="1"/>
  </si>
  <si>
    <t>中学男子 3.3km</t>
    <rPh sb="0" eb="2">
      <t>チュウガク</t>
    </rPh>
    <rPh sb="2" eb="4">
      <t>ダンシ</t>
    </rPh>
    <phoneticPr fontId="1"/>
  </si>
  <si>
    <t>中学女子 3.3km</t>
    <rPh sb="0" eb="2">
      <t>チュウガク</t>
    </rPh>
    <rPh sb="2" eb="4">
      <t>ジョシ</t>
    </rPh>
    <phoneticPr fontId="1"/>
  </si>
  <si>
    <t>納入日</t>
    <rPh sb="0" eb="2">
      <t>ノウニュウ</t>
    </rPh>
    <rPh sb="2" eb="3">
      <t>ビ</t>
    </rPh>
    <phoneticPr fontId="1"/>
  </si>
  <si>
    <t>一般高校男子 10km</t>
    <rPh sb="0" eb="2">
      <t>イッパン</t>
    </rPh>
    <rPh sb="2" eb="4">
      <t>コウコウ</t>
    </rPh>
    <rPh sb="4" eb="6">
      <t>ダンシ</t>
    </rPh>
    <phoneticPr fontId="1"/>
  </si>
  <si>
    <t>一般高校女子 3.3km</t>
    <rPh sb="0" eb="2">
      <t>イッパン</t>
    </rPh>
    <rPh sb="2" eb="4">
      <t>コウコウ</t>
    </rPh>
    <rPh sb="4" eb="6">
      <t>ジョシ</t>
    </rPh>
    <phoneticPr fontId="1"/>
  </si>
  <si>
    <t>一般高校男子 6.6km</t>
    <rPh sb="0" eb="2">
      <t>イッパン</t>
    </rPh>
    <rPh sb="2" eb="4">
      <t>コウコウ</t>
    </rPh>
    <rPh sb="4" eb="6">
      <t>ダンシ</t>
    </rPh>
    <phoneticPr fontId="1"/>
  </si>
  <si>
    <t>（一般社団法人長井市スポーツ協会長）</t>
    <rPh sb="1" eb="10">
      <t>イッパンシャダンホウジンナガイシ</t>
    </rPh>
    <rPh sb="14" eb="16">
      <t>キョウカイ</t>
    </rPh>
    <rPh sb="16" eb="17">
      <t>チョウ</t>
    </rPh>
    <phoneticPr fontId="1"/>
  </si>
  <si>
    <t>㊞</t>
    <phoneticPr fontId="1"/>
  </si>
  <si>
    <t>第５６回長井ロードレース大会　参加申込書</t>
    <rPh sb="0" eb="1">
      <t>ダイ</t>
    </rPh>
    <rPh sb="3" eb="4">
      <t>カイ</t>
    </rPh>
    <rPh sb="4" eb="6">
      <t>ナガイ</t>
    </rPh>
    <rPh sb="12" eb="14">
      <t>タイカイ</t>
    </rPh>
    <rPh sb="15" eb="17">
      <t>サンカ</t>
    </rPh>
    <rPh sb="17" eb="20">
      <t>モウシコミショ</t>
    </rPh>
    <phoneticPr fontId="1"/>
  </si>
  <si>
    <t>令和６年度　第５６回長井ロードレース大会参加料として</t>
    <rPh sb="0" eb="2">
      <t>レイワ</t>
    </rPh>
    <rPh sb="10" eb="12">
      <t>ナガイ</t>
    </rPh>
    <rPh sb="18" eb="20">
      <t>タイカイ</t>
    </rPh>
    <rPh sb="20" eb="23">
      <t>サンカリョウ</t>
    </rPh>
    <phoneticPr fontId="1"/>
  </si>
  <si>
    <t>ただし、令和６年度　第５６回長井ロードレース大会の</t>
    <rPh sb="4" eb="6">
      <t>レイワ</t>
    </rPh>
    <rPh sb="14" eb="16">
      <t>ナガイ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</si>
</sst>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);[Red]\(#,##0\)"/>
    <numFmt numFmtId="178" formatCode="[$-F800]dddd\,\ mmmm\ dd\,\ yyyy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77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/>
    <xf numFmtId="0" fontId="5" fillId="0" borderId="11" xfId="0" applyFont="1" applyBorder="1" applyAlignment="1">
      <alignment vertical="center"/>
    </xf>
    <xf numFmtId="177" fontId="5" fillId="0" borderId="0" xfId="0" applyNumberFormat="1" applyFont="1" applyBorder="1" applyAlignment="1"/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 shrinkToFit="1"/>
    </xf>
    <xf numFmtId="0" fontId="0" fillId="0" borderId="0" xfId="0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 shrinkToFit="1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NumberFormat="1" applyFont="1" applyFill="1" applyAlignment="1" applyProtection="1">
      <alignment horizontal="left" vertical="center"/>
    </xf>
    <xf numFmtId="0" fontId="13" fillId="3" borderId="0" xfId="0" quotePrefix="1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13" fillId="2" borderId="22" xfId="0" applyFont="1" applyFill="1" applyBorder="1" applyAlignment="1" applyProtection="1">
      <alignment horizontal="center" vertical="center"/>
    </xf>
    <xf numFmtId="0" fontId="13" fillId="2" borderId="23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vertical="center"/>
    </xf>
    <xf numFmtId="0" fontId="13" fillId="2" borderId="7" xfId="0" applyFont="1" applyFill="1" applyBorder="1" applyAlignment="1" applyProtection="1">
      <alignment vertical="center"/>
    </xf>
    <xf numFmtId="0" fontId="15" fillId="2" borderId="7" xfId="0" applyFont="1" applyFill="1" applyBorder="1" applyAlignment="1" applyProtection="1">
      <alignment horizontal="right" vertic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3" fillId="0" borderId="0" xfId="0" quotePrefix="1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 shrinkToFit="1"/>
    </xf>
    <xf numFmtId="49" fontId="14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0" xfId="1">
      <alignment vertical="center"/>
    </xf>
    <xf numFmtId="0" fontId="13" fillId="2" borderId="18" xfId="0" applyFont="1" applyFill="1" applyBorder="1" applyAlignment="1" applyProtection="1">
      <alignment horizontal="center" vertical="center" shrinkToFit="1"/>
    </xf>
    <xf numFmtId="14" fontId="13" fillId="0" borderId="0" xfId="0" applyNumberFormat="1" applyFont="1" applyFill="1" applyAlignment="1" applyProtection="1">
      <alignment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 shrinkToFit="1"/>
    </xf>
    <xf numFmtId="0" fontId="19" fillId="2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Border="1" applyAlignment="1">
      <alignment horizontal="center" vertical="center"/>
    </xf>
    <xf numFmtId="177" fontId="5" fillId="4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13" fillId="2" borderId="0" xfId="0" applyNumberFormat="1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14" fontId="13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6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36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35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34" xfId="0" applyFont="1" applyFill="1" applyBorder="1" applyAlignment="1" applyProtection="1">
      <alignment horizontal="center" vertical="center" wrapText="1"/>
    </xf>
    <xf numFmtId="0" fontId="15" fillId="2" borderId="35" xfId="0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2" borderId="35" xfId="0" applyFont="1" applyFill="1" applyBorder="1" applyAlignment="1" applyProtection="1">
      <alignment horizontal="center" vertical="center" wrapText="1"/>
    </xf>
    <xf numFmtId="49" fontId="16" fillId="2" borderId="36" xfId="0" applyNumberFormat="1" applyFont="1" applyFill="1" applyBorder="1" applyAlignment="1" applyProtection="1">
      <alignment horizontal="center" vertical="center"/>
      <protection locked="0"/>
    </xf>
    <xf numFmtId="49" fontId="16" fillId="2" borderId="35" xfId="0" applyNumberFormat="1" applyFont="1" applyFill="1" applyBorder="1" applyAlignment="1" applyProtection="1">
      <alignment horizontal="center" vertical="center"/>
      <protection locked="0"/>
    </xf>
    <xf numFmtId="49" fontId="16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vertical="center" shrinkToFit="1"/>
    </xf>
    <xf numFmtId="0" fontId="13" fillId="2" borderId="39" xfId="0" applyFont="1" applyFill="1" applyBorder="1" applyAlignment="1" applyProtection="1">
      <alignment vertical="center" shrinkToFit="1"/>
    </xf>
    <xf numFmtId="0" fontId="22" fillId="2" borderId="29" xfId="0" applyFont="1" applyFill="1" applyBorder="1" applyAlignment="1" applyProtection="1">
      <alignment horizontal="center" vertical="center" shrinkToFi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 shrinkToFit="1"/>
    </xf>
    <xf numFmtId="0" fontId="13" fillId="2" borderId="18" xfId="0" applyFont="1" applyFill="1" applyBorder="1" applyAlignment="1" applyProtection="1">
      <alignment horizontal="center" vertical="center" shrinkToFit="1"/>
    </xf>
    <xf numFmtId="0" fontId="13" fillId="0" borderId="54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2" borderId="40" xfId="0" applyFont="1" applyFill="1" applyBorder="1" applyAlignment="1" applyProtection="1">
      <alignment horizontal="center" vertical="center" shrinkToFit="1"/>
    </xf>
    <xf numFmtId="0" fontId="13" fillId="2" borderId="41" xfId="0" applyFont="1" applyFill="1" applyBorder="1" applyAlignment="1" applyProtection="1">
      <alignment horizontal="center" vertical="center" shrinkToFit="1"/>
    </xf>
    <xf numFmtId="0" fontId="13" fillId="2" borderId="42" xfId="0" applyFont="1" applyFill="1" applyBorder="1" applyAlignment="1" applyProtection="1">
      <alignment horizontal="center" vertical="center" shrinkToFit="1"/>
    </xf>
    <xf numFmtId="0" fontId="13" fillId="2" borderId="43" xfId="0" applyFont="1" applyFill="1" applyBorder="1" applyAlignment="1" applyProtection="1">
      <alignment horizontal="center" vertical="center" shrinkToFit="1"/>
    </xf>
    <xf numFmtId="0" fontId="13" fillId="2" borderId="30" xfId="0" applyFont="1" applyFill="1" applyBorder="1" applyAlignment="1" applyProtection="1">
      <alignment horizontal="center" vertical="center" shrinkToFit="1"/>
    </xf>
    <xf numFmtId="0" fontId="13" fillId="2" borderId="31" xfId="0" applyFont="1" applyFill="1" applyBorder="1" applyAlignment="1" applyProtection="1">
      <alignment horizontal="center" vertical="center" shrinkToFit="1"/>
    </xf>
    <xf numFmtId="0" fontId="13" fillId="0" borderId="49" xfId="0" applyFont="1" applyBorder="1" applyAlignment="1" applyProtection="1">
      <alignment horizontal="left" vertical="center"/>
      <protection locked="0"/>
    </xf>
    <xf numFmtId="0" fontId="13" fillId="0" borderId="50" xfId="0" applyFont="1" applyBorder="1" applyAlignment="1" applyProtection="1">
      <alignment horizontal="left" vertical="center"/>
      <protection locked="0"/>
    </xf>
    <xf numFmtId="14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0" applyFont="1" applyFill="1" applyBorder="1" applyAlignment="1" applyProtection="1">
      <alignment horizontal="center" vertical="center" shrinkToFit="1"/>
    </xf>
    <xf numFmtId="0" fontId="13" fillId="0" borderId="53" xfId="0" applyFont="1" applyFill="1" applyBorder="1" applyAlignment="1" applyProtection="1">
      <alignment horizontal="center" vertical="center" shrinkToFit="1"/>
    </xf>
    <xf numFmtId="0" fontId="20" fillId="2" borderId="0" xfId="0" applyFont="1" applyFill="1" applyAlignment="1" applyProtection="1">
      <alignment horizontal="center" vertical="center"/>
    </xf>
    <xf numFmtId="0" fontId="15" fillId="2" borderId="44" xfId="0" applyFont="1" applyFill="1" applyBorder="1" applyAlignment="1" applyProtection="1">
      <alignment horizontal="center" vertical="center"/>
    </xf>
    <xf numFmtId="0" fontId="15" fillId="2" borderId="45" xfId="0" applyFont="1" applyFill="1" applyBorder="1" applyAlignment="1" applyProtection="1">
      <alignment horizontal="center" vertical="center"/>
    </xf>
    <xf numFmtId="0" fontId="21" fillId="2" borderId="46" xfId="0" applyFont="1" applyFill="1" applyBorder="1" applyAlignment="1" applyProtection="1">
      <alignment horizontal="center" vertical="center" shrinkToFit="1"/>
      <protection locked="0"/>
    </xf>
    <xf numFmtId="0" fontId="21" fillId="2" borderId="45" xfId="0" applyFont="1" applyFill="1" applyBorder="1" applyAlignment="1" applyProtection="1">
      <alignment horizontal="center" vertical="center" shrinkToFit="1"/>
      <protection locked="0"/>
    </xf>
    <xf numFmtId="0" fontId="21" fillId="2" borderId="47" xfId="0" applyFont="1" applyFill="1" applyBorder="1" applyAlignment="1" applyProtection="1">
      <alignment horizontal="center" vertical="center" shrinkToFit="1"/>
      <protection locked="0"/>
    </xf>
    <xf numFmtId="49" fontId="16" fillId="2" borderId="46" xfId="0" applyNumberFormat="1" applyFont="1" applyFill="1" applyBorder="1" applyAlignment="1" applyProtection="1">
      <alignment horizontal="center" vertical="center"/>
      <protection locked="0"/>
    </xf>
    <xf numFmtId="49" fontId="16" fillId="2" borderId="45" xfId="0" applyNumberFormat="1" applyFont="1" applyFill="1" applyBorder="1" applyAlignment="1" applyProtection="1">
      <alignment horizontal="center" vertical="center"/>
      <protection locked="0"/>
    </xf>
    <xf numFmtId="49" fontId="16" fillId="2" borderId="47" xfId="0" applyNumberFormat="1" applyFont="1" applyFill="1" applyBorder="1" applyAlignment="1" applyProtection="1">
      <alignment horizontal="center" vertical="center"/>
      <protection locked="0"/>
    </xf>
    <xf numFmtId="0" fontId="21" fillId="2" borderId="46" xfId="0" applyFont="1" applyFill="1" applyBorder="1" applyAlignment="1" applyProtection="1">
      <alignment horizontal="center" vertical="center" shrinkToFit="1"/>
    </xf>
    <xf numFmtId="0" fontId="21" fillId="2" borderId="45" xfId="0" applyFont="1" applyFill="1" applyBorder="1" applyAlignment="1" applyProtection="1">
      <alignment horizontal="center" vertical="center" shrinkToFit="1"/>
    </xf>
    <xf numFmtId="0" fontId="21" fillId="2" borderId="47" xfId="0" applyFont="1" applyFill="1" applyBorder="1" applyAlignment="1" applyProtection="1">
      <alignment horizontal="center" vertical="center" shrinkToFit="1"/>
    </xf>
    <xf numFmtId="49" fontId="16" fillId="2" borderId="46" xfId="0" applyNumberFormat="1" applyFont="1" applyFill="1" applyBorder="1" applyAlignment="1" applyProtection="1">
      <alignment horizontal="center" vertical="center"/>
    </xf>
    <xf numFmtId="49" fontId="16" fillId="2" borderId="45" xfId="0" applyNumberFormat="1" applyFont="1" applyFill="1" applyBorder="1" applyAlignment="1" applyProtection="1">
      <alignment horizontal="center" vertical="center"/>
    </xf>
    <xf numFmtId="49" fontId="16" fillId="2" borderId="47" xfId="0" applyNumberFormat="1" applyFont="1" applyFill="1" applyBorder="1" applyAlignment="1" applyProtection="1">
      <alignment horizontal="center" vertical="center"/>
    </xf>
    <xf numFmtId="0" fontId="16" fillId="2" borderId="36" xfId="0" applyFont="1" applyFill="1" applyBorder="1" applyAlignment="1" applyProtection="1">
      <alignment horizontal="center" vertical="center" shrinkToFit="1"/>
    </xf>
    <xf numFmtId="0" fontId="16" fillId="2" borderId="35" xfId="0" applyFont="1" applyFill="1" applyBorder="1" applyAlignment="1" applyProtection="1">
      <alignment horizontal="center" vertical="center" shrinkToFit="1"/>
    </xf>
    <xf numFmtId="0" fontId="16" fillId="2" borderId="37" xfId="0" applyFont="1" applyFill="1" applyBorder="1" applyAlignment="1" applyProtection="1">
      <alignment horizontal="center" vertical="center" shrinkToFit="1"/>
    </xf>
    <xf numFmtId="49" fontId="16" fillId="2" borderId="36" xfId="0" applyNumberFormat="1" applyFont="1" applyFill="1" applyBorder="1" applyAlignment="1" applyProtection="1">
      <alignment horizontal="center" vertical="center"/>
    </xf>
    <xf numFmtId="49" fontId="16" fillId="2" borderId="35" xfId="0" applyNumberFormat="1" applyFont="1" applyFill="1" applyBorder="1" applyAlignment="1" applyProtection="1">
      <alignment horizontal="center" vertical="center"/>
    </xf>
    <xf numFmtId="49" fontId="16" fillId="2" borderId="37" xfId="0" applyNumberFormat="1" applyFont="1" applyFill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178" fontId="13" fillId="2" borderId="0" xfId="0" applyNumberFormat="1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left" vertical="center"/>
    </xf>
    <xf numFmtId="0" fontId="16" fillId="2" borderId="7" xfId="0" applyFont="1" applyFill="1" applyBorder="1" applyAlignment="1" applyProtection="1">
      <alignment horizontal="center" vertical="center" shrinkToFit="1"/>
    </xf>
    <xf numFmtId="0" fontId="19" fillId="2" borderId="0" xfId="0" applyFont="1" applyFill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5" fillId="4" borderId="0" xfId="0" applyNumberFormat="1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161926</xdr:colOff>
      <xdr:row>9</xdr:row>
      <xdr:rowOff>85725</xdr:rowOff>
    </xdr:from>
    <xdr:ext cx="5734050" cy="4270336"/>
    <xdr:sp macro="" textlink="">
      <xdr:nvSpPr>
        <xdr:cNvPr id="4" name="テキスト ボックス 3"/>
        <xdr:cNvSpPr txBox="1"/>
      </xdr:nvSpPr>
      <xdr:spPr>
        <a:xfrm>
          <a:off x="514351" y="2314575"/>
          <a:ext cx="5734050" cy="427033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入力手順・注意事項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200">
              <a:solidFill>
                <a:srgbClr val="FF0000"/>
              </a:solidFill>
            </a:rPr>
            <a:t>①所属・学校名を入力してください。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②所属電話番号を入力してください。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③連絡用のメールアドレスを入力してください。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④問合せ先電話番号に申込み責任者の連絡先を入力してください。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⑤出場する方の　</a:t>
          </a:r>
          <a:r>
            <a:rPr kumimoji="1" lang="en-US" altLang="ja-JP" sz="1200">
              <a:solidFill>
                <a:srgbClr val="FF0000"/>
              </a:solidFill>
            </a:rPr>
            <a:t>『</a:t>
          </a:r>
          <a:r>
            <a:rPr kumimoji="1" lang="ja-JP" altLang="en-US" sz="1200">
              <a:solidFill>
                <a:srgbClr val="FF0000"/>
              </a:solidFill>
            </a:rPr>
            <a:t>氏名・ﾌﾘｶﾞﾅ・学年・性別・種目・生年月日</a:t>
          </a:r>
          <a:r>
            <a:rPr kumimoji="1" lang="en-US" altLang="ja-JP" sz="1200">
              <a:solidFill>
                <a:srgbClr val="FF0000"/>
              </a:solidFill>
            </a:rPr>
            <a:t>』</a:t>
          </a:r>
          <a:r>
            <a:rPr kumimoji="1" lang="ja-JP" altLang="en-US" sz="1200">
              <a:solidFill>
                <a:srgbClr val="FF0000"/>
              </a:solidFill>
            </a:rPr>
            <a:t>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年齢は自動表示のため入力不要です。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一覧表は男女で同じシートに記入できます。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⑥申込責任者氏名を入力して、原本に押印してください。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⑦日付を入力してください。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⑧所属・学校名を入力してください。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⑨校種がある場合は、校種を選択してください。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⑩代表者職を選択してください。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⑪代表者氏名を入力して、原本に押印してください。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所属団体からお一人（個人）でエントリーする場合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①～⑤は上記のとおり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⑥は参加者本人、中学生・高校生の場合は保護者または責任のある指導者。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⑦上記のとおり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⑧～⑩は不要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⑪は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参加者本人、中学生・高校生の場合は保護者または責任のある指導者。</a:t>
          </a:r>
        </a:p>
      </xdr:txBody>
    </xdr:sp>
    <xdr:clientData/>
  </xdr:oneCellAnchor>
  <xdr:oneCellAnchor>
    <xdr:from>
      <xdr:col>2</xdr:col>
      <xdr:colOff>276226</xdr:colOff>
      <xdr:row>2</xdr:row>
      <xdr:rowOff>9525</xdr:rowOff>
    </xdr:from>
    <xdr:ext cx="323849" cy="273402"/>
    <xdr:sp macro="" textlink="">
      <xdr:nvSpPr>
        <xdr:cNvPr id="5" name="テキスト ボックス 4"/>
        <xdr:cNvSpPr txBox="1"/>
      </xdr:nvSpPr>
      <xdr:spPr>
        <a:xfrm>
          <a:off x="1209676" y="37147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①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95250</xdr:colOff>
      <xdr:row>1</xdr:row>
      <xdr:rowOff>85725</xdr:rowOff>
    </xdr:from>
    <xdr:ext cx="323849" cy="273402"/>
    <xdr:sp macro="" textlink="">
      <xdr:nvSpPr>
        <xdr:cNvPr id="6" name="テキスト ボックス 5"/>
        <xdr:cNvSpPr txBox="1"/>
      </xdr:nvSpPr>
      <xdr:spPr>
        <a:xfrm>
          <a:off x="5362575" y="3524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②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771525</xdr:colOff>
      <xdr:row>3</xdr:row>
      <xdr:rowOff>0</xdr:rowOff>
    </xdr:from>
    <xdr:ext cx="323849" cy="273402"/>
    <xdr:sp macro="" textlink="">
      <xdr:nvSpPr>
        <xdr:cNvPr id="7" name="テキスト ボックス 6"/>
        <xdr:cNvSpPr txBox="1"/>
      </xdr:nvSpPr>
      <xdr:spPr>
        <a:xfrm>
          <a:off x="1704975" y="6477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③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19050</xdr:colOff>
      <xdr:row>3</xdr:row>
      <xdr:rowOff>57150</xdr:rowOff>
    </xdr:from>
    <xdr:ext cx="323849" cy="273402"/>
    <xdr:sp macro="" textlink="">
      <xdr:nvSpPr>
        <xdr:cNvPr id="8" name="テキスト ボックス 7"/>
        <xdr:cNvSpPr txBox="1"/>
      </xdr:nvSpPr>
      <xdr:spPr>
        <a:xfrm>
          <a:off x="5286375" y="7048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④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247650</xdr:colOff>
      <xdr:row>5</xdr:row>
      <xdr:rowOff>114300</xdr:rowOff>
    </xdr:from>
    <xdr:ext cx="323849" cy="273402"/>
    <xdr:sp macro="" textlink="">
      <xdr:nvSpPr>
        <xdr:cNvPr id="10" name="テキスト ボックス 9"/>
        <xdr:cNvSpPr txBox="1"/>
      </xdr:nvSpPr>
      <xdr:spPr>
        <a:xfrm>
          <a:off x="600075" y="12668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⑤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95250</xdr:colOff>
      <xdr:row>30</xdr:row>
      <xdr:rowOff>276225</xdr:rowOff>
    </xdr:from>
    <xdr:ext cx="323849" cy="273402"/>
    <xdr:sp macro="" textlink="">
      <xdr:nvSpPr>
        <xdr:cNvPr id="11" name="テキスト ボックス 10"/>
        <xdr:cNvSpPr txBox="1"/>
      </xdr:nvSpPr>
      <xdr:spPr>
        <a:xfrm>
          <a:off x="4657725" y="85058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⑥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104775</xdr:colOff>
      <xdr:row>36</xdr:row>
      <xdr:rowOff>57150</xdr:rowOff>
    </xdr:from>
    <xdr:ext cx="323849" cy="273402"/>
    <xdr:sp macro="" textlink="">
      <xdr:nvSpPr>
        <xdr:cNvPr id="12" name="テキスト ボックス 11"/>
        <xdr:cNvSpPr txBox="1"/>
      </xdr:nvSpPr>
      <xdr:spPr>
        <a:xfrm>
          <a:off x="1038225" y="95059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⑦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323850</xdr:colOff>
      <xdr:row>36</xdr:row>
      <xdr:rowOff>114300</xdr:rowOff>
    </xdr:from>
    <xdr:ext cx="323849" cy="273402"/>
    <xdr:sp macro="" textlink="">
      <xdr:nvSpPr>
        <xdr:cNvPr id="13" name="テキスト ボックス 12"/>
        <xdr:cNvSpPr txBox="1"/>
      </xdr:nvSpPr>
      <xdr:spPr>
        <a:xfrm>
          <a:off x="3238500" y="95631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⑧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104775</xdr:colOff>
      <xdr:row>36</xdr:row>
      <xdr:rowOff>76200</xdr:rowOff>
    </xdr:from>
    <xdr:ext cx="323849" cy="273402"/>
    <xdr:sp macro="" textlink="">
      <xdr:nvSpPr>
        <xdr:cNvPr id="14" name="テキスト ボックス 13"/>
        <xdr:cNvSpPr txBox="1"/>
      </xdr:nvSpPr>
      <xdr:spPr>
        <a:xfrm>
          <a:off x="4667250" y="95250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⑨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323849" cy="273402"/>
    <xdr:sp macro="" textlink="">
      <xdr:nvSpPr>
        <xdr:cNvPr id="15" name="テキスト ボックス 14"/>
        <xdr:cNvSpPr txBox="1"/>
      </xdr:nvSpPr>
      <xdr:spPr>
        <a:xfrm>
          <a:off x="3600450" y="100774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⑩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323849" cy="273402"/>
    <xdr:sp macro="" textlink="">
      <xdr:nvSpPr>
        <xdr:cNvPr id="16" name="テキスト ボックス 15"/>
        <xdr:cNvSpPr txBox="1"/>
      </xdr:nvSpPr>
      <xdr:spPr>
        <a:xfrm>
          <a:off x="4562475" y="100774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⑪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7301-spo-102/Desktop/&#12467;&#12500;&#12540;&#38263;&#20117;&#12472;&#12517;&#12491;&#12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書（個人種目）"/>
      <sheetName val="参加料納入書"/>
      <sheetName val="自由シート"/>
      <sheetName val="kyougisha転記用"/>
      <sheetName val="(種目・作業用)"/>
      <sheetName val="(種目資料・作業用)"/>
      <sheetName val="(所属・作業用)"/>
      <sheetName val="申込書（リレー種目）"/>
      <sheetName val="relay転記用"/>
    </sheetNames>
    <sheetDataSet>
      <sheetData sheetId="0">
        <row r="201">
          <cell r="AB201" t="str">
            <v>一般</v>
          </cell>
          <cell r="AG201" t="str">
            <v>北海道</v>
          </cell>
        </row>
        <row r="202">
          <cell r="C202" t="str">
            <v>南陽東置賜陸協</v>
          </cell>
          <cell r="E202">
            <v>1</v>
          </cell>
          <cell r="F202" t="str">
            <v>男</v>
          </cell>
          <cell r="AB202" t="str">
            <v>大学</v>
          </cell>
          <cell r="AG202" t="str">
            <v>青森</v>
          </cell>
        </row>
        <row r="203">
          <cell r="C203" t="str">
            <v>新庄地区陸協</v>
          </cell>
          <cell r="E203">
            <v>2</v>
          </cell>
          <cell r="F203" t="str">
            <v>女</v>
          </cell>
          <cell r="AB203" t="str">
            <v>高校</v>
          </cell>
          <cell r="AG203" t="str">
            <v>岩手</v>
          </cell>
        </row>
        <row r="204">
          <cell r="C204" t="str">
            <v>米沢市陸協</v>
          </cell>
          <cell r="E204">
            <v>3</v>
          </cell>
          <cell r="AB204" t="str">
            <v>中学</v>
          </cell>
          <cell r="AG204" t="str">
            <v>宮城</v>
          </cell>
        </row>
        <row r="205">
          <cell r="C205" t="str">
            <v>上山市陸協</v>
          </cell>
          <cell r="E205">
            <v>4</v>
          </cell>
          <cell r="AB205" t="str">
            <v>小学</v>
          </cell>
          <cell r="AG205" t="str">
            <v>秋田</v>
          </cell>
        </row>
        <row r="206">
          <cell r="C206" t="str">
            <v>山形市陸協</v>
          </cell>
          <cell r="E206">
            <v>5</v>
          </cell>
          <cell r="AG206" t="str">
            <v>山形</v>
          </cell>
        </row>
        <row r="207">
          <cell r="C207" t="str">
            <v>鶴岡市陸協</v>
          </cell>
          <cell r="E207">
            <v>6</v>
          </cell>
          <cell r="AG207" t="str">
            <v>福島</v>
          </cell>
        </row>
        <row r="208">
          <cell r="C208" t="str">
            <v>西置賜地区陸協</v>
          </cell>
          <cell r="E208" t="str">
            <v>M1</v>
          </cell>
          <cell r="AG208" t="str">
            <v>茨城</v>
          </cell>
        </row>
        <row r="209">
          <cell r="C209" t="str">
            <v>西村山地区陸協</v>
          </cell>
          <cell r="E209" t="str">
            <v>M2</v>
          </cell>
          <cell r="AG209" t="str">
            <v>栃木</v>
          </cell>
        </row>
        <row r="210">
          <cell r="C210" t="str">
            <v>北村山地区陸協</v>
          </cell>
          <cell r="E210" t="str">
            <v>D1</v>
          </cell>
          <cell r="AG210" t="str">
            <v>群馬</v>
          </cell>
        </row>
        <row r="211">
          <cell r="C211" t="str">
            <v>酒田市陸協</v>
          </cell>
          <cell r="E211" t="str">
            <v>D2</v>
          </cell>
          <cell r="AG211" t="str">
            <v>埼玉</v>
          </cell>
        </row>
        <row r="212">
          <cell r="C212" t="str">
            <v>天童市陸協</v>
          </cell>
          <cell r="E212" t="str">
            <v>D3</v>
          </cell>
          <cell r="AG212" t="str">
            <v>千葉</v>
          </cell>
        </row>
        <row r="213">
          <cell r="C213" t="str">
            <v>山形市役所</v>
          </cell>
          <cell r="E213" t="str">
            <v>H1</v>
          </cell>
          <cell r="AG213" t="str">
            <v>東京</v>
          </cell>
        </row>
        <row r="214">
          <cell r="C214" t="str">
            <v>スポーツ山形21</v>
          </cell>
          <cell r="E214" t="str">
            <v>J1</v>
          </cell>
          <cell r="AG214" t="str">
            <v>神奈川</v>
          </cell>
        </row>
        <row r="215">
          <cell r="C215" t="str">
            <v>神町自衛隊</v>
          </cell>
          <cell r="E215" t="str">
            <v>J2</v>
          </cell>
          <cell r="AG215" t="str">
            <v>新潟</v>
          </cell>
        </row>
        <row r="216">
          <cell r="C216" t="str">
            <v>高畠ワイン</v>
          </cell>
          <cell r="E216" t="str">
            <v>J3</v>
          </cell>
          <cell r="AG216" t="str">
            <v>富山</v>
          </cell>
        </row>
        <row r="217">
          <cell r="C217" t="str">
            <v>山形ＴＦＣ</v>
          </cell>
          <cell r="E217" t="str">
            <v>H1</v>
          </cell>
          <cell r="AG217" t="str">
            <v>石川</v>
          </cell>
        </row>
        <row r="218">
          <cell r="C218" t="str">
            <v>日新製薬</v>
          </cell>
          <cell r="E218" t="str">
            <v>H2</v>
          </cell>
          <cell r="AG218" t="str">
            <v>福井</v>
          </cell>
        </row>
        <row r="219">
          <cell r="C219" t="str">
            <v>村山ＡＣ</v>
          </cell>
          <cell r="E219" t="str">
            <v>H3</v>
          </cell>
          <cell r="AG219" t="str">
            <v>山梨</v>
          </cell>
        </row>
        <row r="220">
          <cell r="C220" t="str">
            <v>ＪＡやまがた</v>
          </cell>
          <cell r="AG220" t="str">
            <v>長野</v>
          </cell>
        </row>
        <row r="221">
          <cell r="C221" t="str">
            <v>ＫＡＣ</v>
          </cell>
          <cell r="AG221" t="str">
            <v>岐阜</v>
          </cell>
        </row>
        <row r="222">
          <cell r="C222" t="str">
            <v>山形市体協</v>
          </cell>
          <cell r="AG222" t="str">
            <v>静岡</v>
          </cell>
        </row>
        <row r="223">
          <cell r="C223" t="str">
            <v>庄内ＡＣ</v>
          </cell>
          <cell r="AG223" t="str">
            <v>愛知</v>
          </cell>
        </row>
        <row r="224">
          <cell r="C224" t="str">
            <v>ＳＭＡＣ</v>
          </cell>
          <cell r="AG224" t="str">
            <v>三重</v>
          </cell>
        </row>
        <row r="225">
          <cell r="C225" t="str">
            <v>協同薬品</v>
          </cell>
          <cell r="AG225" t="str">
            <v>滋賀</v>
          </cell>
        </row>
        <row r="226">
          <cell r="C226" t="str">
            <v>ＮＤソフト</v>
          </cell>
          <cell r="AG226" t="str">
            <v>京都</v>
          </cell>
        </row>
        <row r="227">
          <cell r="C227" t="str">
            <v>山形ﾐｰﾄﾗﾝﾄﾞ</v>
          </cell>
          <cell r="AG227" t="str">
            <v>大阪</v>
          </cell>
        </row>
        <row r="228">
          <cell r="C228" t="str">
            <v>Y-ACTION.TC</v>
          </cell>
          <cell r="AG228" t="str">
            <v>兵庫</v>
          </cell>
        </row>
        <row r="229">
          <cell r="C229" t="str">
            <v>鶴岡高専</v>
          </cell>
          <cell r="AG229" t="str">
            <v>奈良</v>
          </cell>
        </row>
        <row r="230">
          <cell r="C230" t="str">
            <v>山形東高</v>
          </cell>
          <cell r="AG230" t="str">
            <v>和歌山</v>
          </cell>
        </row>
        <row r="231">
          <cell r="C231" t="str">
            <v>山形南高</v>
          </cell>
          <cell r="AG231" t="str">
            <v>鳥取</v>
          </cell>
        </row>
        <row r="232">
          <cell r="C232" t="str">
            <v>山形西高</v>
          </cell>
          <cell r="AG232" t="str">
            <v>島根</v>
          </cell>
        </row>
        <row r="233">
          <cell r="C233" t="str">
            <v>山形北高</v>
          </cell>
          <cell r="AG233" t="str">
            <v>岡山</v>
          </cell>
        </row>
        <row r="234">
          <cell r="C234" t="str">
            <v>山形工高</v>
          </cell>
          <cell r="AG234" t="str">
            <v>広島</v>
          </cell>
        </row>
        <row r="235">
          <cell r="C235" t="str">
            <v>山形中央高</v>
          </cell>
          <cell r="AG235" t="str">
            <v>山口</v>
          </cell>
        </row>
        <row r="236">
          <cell r="C236" t="str">
            <v>山形商高</v>
          </cell>
          <cell r="AG236" t="str">
            <v>徳島</v>
          </cell>
        </row>
        <row r="237">
          <cell r="C237" t="str">
            <v>上山明新館高</v>
          </cell>
          <cell r="AG237" t="str">
            <v>香川</v>
          </cell>
        </row>
        <row r="238">
          <cell r="C238" t="str">
            <v>天童高</v>
          </cell>
          <cell r="AG238" t="str">
            <v>愛媛</v>
          </cell>
        </row>
        <row r="239">
          <cell r="C239" t="str">
            <v>山辺高</v>
          </cell>
          <cell r="AG239" t="str">
            <v>高知</v>
          </cell>
        </row>
        <row r="240">
          <cell r="C240" t="str">
            <v>寒河江高</v>
          </cell>
          <cell r="AG240" t="str">
            <v>福岡</v>
          </cell>
        </row>
        <row r="241">
          <cell r="C241" t="str">
            <v>寒河江工高</v>
          </cell>
          <cell r="AG241" t="str">
            <v>佐賀</v>
          </cell>
        </row>
        <row r="242">
          <cell r="C242" t="str">
            <v>谷地高</v>
          </cell>
          <cell r="AG242" t="str">
            <v>長崎</v>
          </cell>
        </row>
        <row r="243">
          <cell r="C243" t="str">
            <v>東桜学館高</v>
          </cell>
          <cell r="AG243" t="str">
            <v>熊本</v>
          </cell>
        </row>
        <row r="244">
          <cell r="C244" t="str">
            <v>村山産高</v>
          </cell>
          <cell r="AG244" t="str">
            <v>大分</v>
          </cell>
        </row>
        <row r="245">
          <cell r="C245" t="str">
            <v>北村山高</v>
          </cell>
          <cell r="AG245" t="str">
            <v>宮崎</v>
          </cell>
        </row>
        <row r="246">
          <cell r="C246" t="str">
            <v>新庄北高</v>
          </cell>
          <cell r="AG246" t="str">
            <v>鹿児島</v>
          </cell>
        </row>
        <row r="247">
          <cell r="C247" t="str">
            <v>新庄南高</v>
          </cell>
          <cell r="AG247" t="str">
            <v>沖縄</v>
          </cell>
        </row>
        <row r="248">
          <cell r="C248" t="str">
            <v>神室産高</v>
          </cell>
          <cell r="AG248" t="str">
            <v>学連</v>
          </cell>
        </row>
        <row r="249">
          <cell r="C249" t="str">
            <v>神室高真室川</v>
          </cell>
        </row>
        <row r="250">
          <cell r="C250" t="str">
            <v>米沢興譲館高</v>
          </cell>
        </row>
        <row r="251">
          <cell r="C251" t="str">
            <v>米沢東高</v>
          </cell>
        </row>
        <row r="252">
          <cell r="C252" t="str">
            <v>米沢工高</v>
          </cell>
        </row>
        <row r="253">
          <cell r="C253" t="str">
            <v>米沢商高</v>
          </cell>
        </row>
        <row r="254">
          <cell r="C254" t="str">
            <v>置賜農高</v>
          </cell>
        </row>
        <row r="255">
          <cell r="C255" t="str">
            <v>高畠高</v>
          </cell>
        </row>
        <row r="256">
          <cell r="C256" t="str">
            <v>南陽高</v>
          </cell>
        </row>
        <row r="257">
          <cell r="C257" t="str">
            <v>長井高</v>
          </cell>
        </row>
        <row r="258">
          <cell r="C258" t="str">
            <v>長井工高</v>
          </cell>
        </row>
        <row r="259">
          <cell r="C259" t="str">
            <v>荒砥高</v>
          </cell>
        </row>
        <row r="260">
          <cell r="C260" t="str">
            <v>小国高</v>
          </cell>
        </row>
        <row r="261">
          <cell r="C261" t="str">
            <v>鶴岡南高</v>
          </cell>
        </row>
        <row r="262">
          <cell r="C262" t="str">
            <v>鶴岡北高</v>
          </cell>
        </row>
        <row r="263">
          <cell r="C263" t="str">
            <v>鶴岡工高</v>
          </cell>
        </row>
        <row r="264">
          <cell r="C264" t="str">
            <v>鶴岡中央高</v>
          </cell>
        </row>
        <row r="265">
          <cell r="C265" t="str">
            <v>庄内総合高</v>
          </cell>
        </row>
        <row r="266">
          <cell r="C266" t="str">
            <v>加茂水産高</v>
          </cell>
        </row>
        <row r="267">
          <cell r="C267" t="str">
            <v>酒田東高</v>
          </cell>
        </row>
        <row r="268">
          <cell r="C268" t="str">
            <v>酒田西高</v>
          </cell>
        </row>
        <row r="269">
          <cell r="C269" t="str">
            <v>酒田光陵高</v>
          </cell>
        </row>
        <row r="270">
          <cell r="C270" t="str">
            <v>遊佐高</v>
          </cell>
        </row>
        <row r="271">
          <cell r="C271" t="str">
            <v>山形聾高</v>
          </cell>
        </row>
        <row r="272">
          <cell r="C272" t="str">
            <v>山形城北高</v>
          </cell>
        </row>
        <row r="273">
          <cell r="C273" t="str">
            <v>山形学院高</v>
          </cell>
        </row>
        <row r="274">
          <cell r="C274" t="str">
            <v>日大山形高</v>
          </cell>
        </row>
        <row r="275">
          <cell r="C275" t="str">
            <v>山形明正高</v>
          </cell>
        </row>
        <row r="276">
          <cell r="C276" t="str">
            <v>山形電波工高</v>
          </cell>
        </row>
        <row r="277">
          <cell r="C277" t="str">
            <v>山本学園高</v>
          </cell>
        </row>
        <row r="278">
          <cell r="C278" t="str">
            <v>東海大山形高</v>
          </cell>
        </row>
        <row r="279">
          <cell r="C279" t="str">
            <v>新庄東高</v>
          </cell>
        </row>
        <row r="280">
          <cell r="C280" t="str">
            <v>九里学園高</v>
          </cell>
        </row>
        <row r="281">
          <cell r="C281" t="str">
            <v>米沢中央高</v>
          </cell>
        </row>
        <row r="282">
          <cell r="C282" t="str">
            <v>鶴岡東高</v>
          </cell>
        </row>
        <row r="283">
          <cell r="C283" t="str">
            <v>天真学園高</v>
          </cell>
        </row>
        <row r="284">
          <cell r="C284" t="str">
            <v>酒田南高</v>
          </cell>
        </row>
        <row r="285">
          <cell r="C285" t="str">
            <v>霞城ⅠⅡⅢ</v>
          </cell>
        </row>
        <row r="286">
          <cell r="C286" t="str">
            <v>霞城学園高IV</v>
          </cell>
        </row>
        <row r="287">
          <cell r="C287" t="str">
            <v>新庄北高定</v>
          </cell>
        </row>
        <row r="288">
          <cell r="C288" t="str">
            <v>米沢工高定</v>
          </cell>
        </row>
        <row r="289">
          <cell r="C289" t="str">
            <v>鶴岡南高通</v>
          </cell>
        </row>
        <row r="290">
          <cell r="C290" t="str">
            <v>酒田西高定</v>
          </cell>
        </row>
        <row r="291">
          <cell r="C291" t="str">
            <v>山形一中</v>
          </cell>
        </row>
        <row r="292">
          <cell r="C292" t="str">
            <v>山形二中</v>
          </cell>
        </row>
        <row r="293">
          <cell r="C293" t="str">
            <v>山形三中</v>
          </cell>
        </row>
        <row r="294">
          <cell r="C294" t="str">
            <v>山形四中</v>
          </cell>
        </row>
        <row r="295">
          <cell r="C295" t="str">
            <v>山形五中</v>
          </cell>
        </row>
        <row r="296">
          <cell r="C296" t="str">
            <v>山形六中</v>
          </cell>
        </row>
        <row r="297">
          <cell r="C297" t="str">
            <v>山形七中</v>
          </cell>
        </row>
        <row r="298">
          <cell r="C298" t="str">
            <v>山形八中</v>
          </cell>
        </row>
        <row r="299">
          <cell r="C299" t="str">
            <v>山形九中</v>
          </cell>
        </row>
        <row r="300">
          <cell r="C300" t="str">
            <v>山形十中</v>
          </cell>
        </row>
        <row r="301">
          <cell r="C301" t="str">
            <v>金井中</v>
          </cell>
        </row>
        <row r="302">
          <cell r="C302" t="str">
            <v>高楯中</v>
          </cell>
        </row>
        <row r="303">
          <cell r="C303" t="str">
            <v>山寺中</v>
          </cell>
        </row>
        <row r="304">
          <cell r="C304" t="str">
            <v>蔵王一中</v>
          </cell>
        </row>
        <row r="305">
          <cell r="C305" t="str">
            <v>蔵王二中</v>
          </cell>
        </row>
        <row r="306">
          <cell r="C306" t="str">
            <v>山形大附中</v>
          </cell>
        </row>
        <row r="307">
          <cell r="C307" t="str">
            <v>山形聾中</v>
          </cell>
        </row>
        <row r="308">
          <cell r="C308" t="str">
            <v>上山南中</v>
          </cell>
        </row>
        <row r="309">
          <cell r="C309" t="str">
            <v>上山北中</v>
          </cell>
        </row>
        <row r="310">
          <cell r="C310" t="str">
            <v>宮川中</v>
          </cell>
        </row>
        <row r="311">
          <cell r="C311" t="str">
            <v>天童一中</v>
          </cell>
        </row>
        <row r="312">
          <cell r="C312" t="str">
            <v>天童二中</v>
          </cell>
        </row>
        <row r="313">
          <cell r="C313" t="str">
            <v>天童三中</v>
          </cell>
        </row>
        <row r="314">
          <cell r="C314" t="str">
            <v>天童四中</v>
          </cell>
        </row>
        <row r="315">
          <cell r="C315" t="str">
            <v>山辺中</v>
          </cell>
        </row>
        <row r="316">
          <cell r="C316" t="str">
            <v>作谷沢中</v>
          </cell>
        </row>
        <row r="317">
          <cell r="C317" t="str">
            <v>中山中</v>
          </cell>
        </row>
        <row r="318">
          <cell r="C318" t="str">
            <v>陵東中</v>
          </cell>
        </row>
        <row r="319">
          <cell r="C319" t="str">
            <v>陵南中</v>
          </cell>
        </row>
        <row r="320">
          <cell r="C320" t="str">
            <v>陵西中</v>
          </cell>
        </row>
        <row r="321">
          <cell r="C321" t="str">
            <v>河北中</v>
          </cell>
        </row>
        <row r="322">
          <cell r="C322" t="str">
            <v>西川中</v>
          </cell>
        </row>
        <row r="323">
          <cell r="C323" t="str">
            <v>町立朝日中</v>
          </cell>
        </row>
        <row r="324">
          <cell r="C324" t="str">
            <v>大江中</v>
          </cell>
        </row>
        <row r="325">
          <cell r="C325" t="str">
            <v>楯岡中</v>
          </cell>
        </row>
        <row r="326">
          <cell r="C326" t="str">
            <v>葉山中</v>
          </cell>
        </row>
        <row r="327">
          <cell r="C327" t="str">
            <v>東根一中</v>
          </cell>
        </row>
        <row r="328">
          <cell r="C328" t="str">
            <v>東根二中</v>
          </cell>
        </row>
        <row r="329">
          <cell r="C329" t="str">
            <v>東根三中</v>
          </cell>
        </row>
        <row r="330">
          <cell r="C330" t="str">
            <v>大富中</v>
          </cell>
        </row>
        <row r="331">
          <cell r="C331" t="str">
            <v>神町中</v>
          </cell>
        </row>
        <row r="332">
          <cell r="C332" t="str">
            <v>福原中</v>
          </cell>
        </row>
        <row r="333">
          <cell r="C333" t="str">
            <v>尾花沢中</v>
          </cell>
        </row>
        <row r="334">
          <cell r="C334" t="str">
            <v>玉野中</v>
          </cell>
        </row>
        <row r="335">
          <cell r="C335" t="str">
            <v>大石田中</v>
          </cell>
        </row>
        <row r="336">
          <cell r="C336" t="str">
            <v>新庄中</v>
          </cell>
        </row>
        <row r="337">
          <cell r="C337" t="str">
            <v>明倫中</v>
          </cell>
        </row>
        <row r="338">
          <cell r="C338" t="str">
            <v>日新中</v>
          </cell>
        </row>
        <row r="339">
          <cell r="C339" t="str">
            <v>萩野学園</v>
          </cell>
        </row>
        <row r="340">
          <cell r="C340" t="str">
            <v>八向中</v>
          </cell>
        </row>
        <row r="341">
          <cell r="C341" t="str">
            <v>金山中</v>
          </cell>
        </row>
        <row r="342">
          <cell r="C342" t="str">
            <v>最上中</v>
          </cell>
        </row>
        <row r="343">
          <cell r="C343" t="str">
            <v>舟形中</v>
          </cell>
        </row>
        <row r="344">
          <cell r="C344" t="str">
            <v>真室川中</v>
          </cell>
        </row>
        <row r="345">
          <cell r="C345" t="str">
            <v>大蔵中</v>
          </cell>
        </row>
        <row r="346">
          <cell r="C346" t="str">
            <v>鮭川中</v>
          </cell>
        </row>
        <row r="347">
          <cell r="C347" t="str">
            <v>戸沢中</v>
          </cell>
        </row>
        <row r="348">
          <cell r="C348" t="str">
            <v>米沢一中</v>
          </cell>
        </row>
        <row r="349">
          <cell r="C349" t="str">
            <v>米沢二中</v>
          </cell>
        </row>
        <row r="350">
          <cell r="C350" t="str">
            <v>米沢三中</v>
          </cell>
        </row>
        <row r="351">
          <cell r="C351" t="str">
            <v>米沢四中</v>
          </cell>
        </row>
        <row r="352">
          <cell r="C352" t="str">
            <v>米沢五中</v>
          </cell>
        </row>
        <row r="353">
          <cell r="C353" t="str">
            <v>米沢六中</v>
          </cell>
        </row>
        <row r="354">
          <cell r="C354" t="str">
            <v>米沢七中</v>
          </cell>
        </row>
        <row r="355">
          <cell r="C355" t="str">
            <v>南原中</v>
          </cell>
        </row>
        <row r="356">
          <cell r="C356" t="str">
            <v>赤湯中</v>
          </cell>
        </row>
        <row r="357">
          <cell r="C357" t="str">
            <v>宮内中</v>
          </cell>
        </row>
        <row r="358">
          <cell r="C358" t="str">
            <v>沖郷中</v>
          </cell>
        </row>
        <row r="359">
          <cell r="C359" t="str">
            <v>高畠中</v>
          </cell>
        </row>
        <row r="360">
          <cell r="C360" t="str">
            <v>川西中</v>
          </cell>
        </row>
        <row r="361">
          <cell r="C361" t="str">
            <v>長井南中</v>
          </cell>
        </row>
        <row r="362">
          <cell r="C362" t="str">
            <v>長井北中</v>
          </cell>
        </row>
        <row r="363">
          <cell r="C363" t="str">
            <v>叶水中</v>
          </cell>
        </row>
        <row r="364">
          <cell r="C364" t="str">
            <v>小国中</v>
          </cell>
        </row>
        <row r="365">
          <cell r="C365" t="str">
            <v>白鷹中</v>
          </cell>
        </row>
        <row r="366">
          <cell r="C366" t="str">
            <v>飯豊中</v>
          </cell>
        </row>
        <row r="367">
          <cell r="C367" t="str">
            <v>鶴岡一中</v>
          </cell>
        </row>
        <row r="368">
          <cell r="C368" t="str">
            <v>鶴岡二中</v>
          </cell>
        </row>
        <row r="369">
          <cell r="C369" t="str">
            <v>鶴岡三中</v>
          </cell>
        </row>
        <row r="370">
          <cell r="C370" t="str">
            <v>鶴岡四中</v>
          </cell>
        </row>
        <row r="371">
          <cell r="C371" t="str">
            <v>鶴岡五中</v>
          </cell>
        </row>
        <row r="372">
          <cell r="C372" t="str">
            <v>豊浦中</v>
          </cell>
        </row>
        <row r="373">
          <cell r="C373" t="str">
            <v>藤島中</v>
          </cell>
        </row>
        <row r="374">
          <cell r="C374" t="str">
            <v>羽黒中</v>
          </cell>
        </row>
        <row r="375">
          <cell r="C375" t="str">
            <v>櫛引中</v>
          </cell>
        </row>
        <row r="376">
          <cell r="C376" t="str">
            <v>朝日中</v>
          </cell>
        </row>
        <row r="377">
          <cell r="C377" t="str">
            <v>温海中</v>
          </cell>
        </row>
        <row r="378">
          <cell r="C378" t="str">
            <v>三川中</v>
          </cell>
        </row>
        <row r="379">
          <cell r="C379" t="str">
            <v>立川中</v>
          </cell>
        </row>
        <row r="380">
          <cell r="C380" t="str">
            <v>余目中</v>
          </cell>
        </row>
        <row r="381">
          <cell r="C381" t="str">
            <v>酒田一中</v>
          </cell>
        </row>
        <row r="382">
          <cell r="C382" t="str">
            <v>酒田二中</v>
          </cell>
        </row>
        <row r="383">
          <cell r="C383" t="str">
            <v>酒田三中</v>
          </cell>
        </row>
        <row r="384">
          <cell r="C384" t="str">
            <v>酒田四中</v>
          </cell>
        </row>
        <row r="385">
          <cell r="C385" t="str">
            <v>酒田六中</v>
          </cell>
        </row>
        <row r="386">
          <cell r="C386" t="str">
            <v>飛島中</v>
          </cell>
        </row>
        <row r="387">
          <cell r="C387" t="str">
            <v>鳥海八幡中</v>
          </cell>
        </row>
        <row r="388">
          <cell r="C388" t="str">
            <v>東部中</v>
          </cell>
        </row>
        <row r="389">
          <cell r="C389" t="str">
            <v>遊佐中</v>
          </cell>
        </row>
        <row r="390">
          <cell r="C390" t="str">
            <v>山形酒田特支中</v>
          </cell>
        </row>
        <row r="391">
          <cell r="C391" t="str">
            <v>東北大</v>
          </cell>
        </row>
        <row r="392">
          <cell r="C392" t="str">
            <v>宮城教育大</v>
          </cell>
        </row>
        <row r="393">
          <cell r="C393" t="str">
            <v>秋田大</v>
          </cell>
        </row>
        <row r="394">
          <cell r="C394" t="str">
            <v>山形大</v>
          </cell>
        </row>
        <row r="395">
          <cell r="C395" t="str">
            <v>福島大</v>
          </cell>
        </row>
        <row r="396">
          <cell r="C396" t="str">
            <v>茨城大</v>
          </cell>
        </row>
        <row r="397">
          <cell r="C397" t="str">
            <v>筑波大</v>
          </cell>
        </row>
        <row r="398">
          <cell r="C398" t="str">
            <v>千葉大</v>
          </cell>
        </row>
        <row r="399">
          <cell r="C399" t="str">
            <v>東京大</v>
          </cell>
        </row>
        <row r="400">
          <cell r="C400" t="str">
            <v>東京外国語大</v>
          </cell>
        </row>
        <row r="401">
          <cell r="C401" t="str">
            <v>東京学芸大</v>
          </cell>
        </row>
        <row r="402">
          <cell r="C402" t="str">
            <v>東京農工大</v>
          </cell>
        </row>
        <row r="403">
          <cell r="C403" t="str">
            <v>一橋大</v>
          </cell>
        </row>
        <row r="404">
          <cell r="C404" t="str">
            <v>横浜国立大</v>
          </cell>
        </row>
        <row r="405">
          <cell r="C405" t="str">
            <v>新潟大</v>
          </cell>
        </row>
        <row r="406">
          <cell r="C406" t="str">
            <v>信州大</v>
          </cell>
        </row>
        <row r="407">
          <cell r="C407" t="str">
            <v>上越教育大</v>
          </cell>
        </row>
        <row r="408">
          <cell r="C408" t="str">
            <v>高崎経済大</v>
          </cell>
        </row>
        <row r="409">
          <cell r="C409" t="str">
            <v>釧路公立大</v>
          </cell>
        </row>
        <row r="410">
          <cell r="C410" t="str">
            <v>仙台大</v>
          </cell>
        </row>
        <row r="411">
          <cell r="C411" t="str">
            <v>東北学院大</v>
          </cell>
        </row>
        <row r="412">
          <cell r="C412" t="str">
            <v>東北福祉大</v>
          </cell>
        </row>
        <row r="413">
          <cell r="C413" t="str">
            <v>流通経済大</v>
          </cell>
        </row>
        <row r="414">
          <cell r="C414" t="str">
            <v>上武大</v>
          </cell>
        </row>
        <row r="415">
          <cell r="C415" t="str">
            <v>東京国際大</v>
          </cell>
        </row>
        <row r="416">
          <cell r="C416" t="str">
            <v>城西大</v>
          </cell>
        </row>
        <row r="417">
          <cell r="C417" t="str">
            <v>中央学院大</v>
          </cell>
        </row>
        <row r="418">
          <cell r="C418" t="str">
            <v>青山学院大</v>
          </cell>
        </row>
        <row r="419">
          <cell r="C419" t="str">
            <v>亜細亜大</v>
          </cell>
        </row>
        <row r="420">
          <cell r="C420" t="str">
            <v>桜美林大</v>
          </cell>
        </row>
        <row r="421">
          <cell r="C421" t="str">
            <v>國學院大</v>
          </cell>
        </row>
        <row r="422">
          <cell r="C422" t="str">
            <v>国士舘大</v>
          </cell>
        </row>
        <row r="423">
          <cell r="C423" t="str">
            <v>順天堂大</v>
          </cell>
        </row>
        <row r="424">
          <cell r="C424" t="str">
            <v>創価大</v>
          </cell>
        </row>
        <row r="425">
          <cell r="C425" t="str">
            <v>大東文化大</v>
          </cell>
        </row>
        <row r="426">
          <cell r="C426" t="str">
            <v>拓殖大</v>
          </cell>
        </row>
        <row r="427">
          <cell r="C427" t="str">
            <v>玉川大</v>
          </cell>
        </row>
        <row r="428">
          <cell r="C428" t="str">
            <v>中央大</v>
          </cell>
        </row>
        <row r="429">
          <cell r="C429" t="str">
            <v>帝京大</v>
          </cell>
        </row>
        <row r="430">
          <cell r="C430" t="str">
            <v>東海大</v>
          </cell>
        </row>
        <row r="431">
          <cell r="C431" t="str">
            <v>東京経済大</v>
          </cell>
        </row>
        <row r="432">
          <cell r="C432" t="str">
            <v>東京女子体育大</v>
          </cell>
        </row>
        <row r="433">
          <cell r="C433" t="str">
            <v>東京農業大</v>
          </cell>
        </row>
        <row r="434">
          <cell r="C434" t="str">
            <v>東京薬科大</v>
          </cell>
        </row>
        <row r="435">
          <cell r="C435" t="str">
            <v>東洋大</v>
          </cell>
        </row>
        <row r="436">
          <cell r="C436" t="str">
            <v>日本大</v>
          </cell>
        </row>
        <row r="437">
          <cell r="C437" t="str">
            <v>日本体育大</v>
          </cell>
        </row>
        <row r="438">
          <cell r="C438" t="str">
            <v>法政大</v>
          </cell>
        </row>
        <row r="439">
          <cell r="C439" t="str">
            <v>明治大</v>
          </cell>
        </row>
        <row r="440">
          <cell r="C440" t="str">
            <v>明治薬科大</v>
          </cell>
        </row>
        <row r="441">
          <cell r="C441" t="str">
            <v>立教大</v>
          </cell>
        </row>
        <row r="442">
          <cell r="C442" t="str">
            <v>早稲田大</v>
          </cell>
        </row>
        <row r="443">
          <cell r="C443" t="str">
            <v>金沢工業大</v>
          </cell>
        </row>
        <row r="444">
          <cell r="C444" t="str">
            <v>山梨学院大</v>
          </cell>
        </row>
        <row r="445">
          <cell r="C445" t="str">
            <v>岐阜経済大</v>
          </cell>
        </row>
        <row r="446">
          <cell r="C446" t="str">
            <v>中京大</v>
          </cell>
        </row>
        <row r="447">
          <cell r="C447" t="str">
            <v>大阪芸術大</v>
          </cell>
        </row>
        <row r="448">
          <cell r="C448" t="str">
            <v>国際武道大</v>
          </cell>
        </row>
        <row r="449">
          <cell r="C449" t="str">
            <v>白鴎大</v>
          </cell>
        </row>
        <row r="450">
          <cell r="C450" t="str">
            <v>駿河台大</v>
          </cell>
        </row>
        <row r="451">
          <cell r="C451" t="str">
            <v>平成国際大</v>
          </cell>
        </row>
        <row r="452">
          <cell r="C452" t="str">
            <v>松蔭大</v>
          </cell>
        </row>
        <row r="453">
          <cell r="C453" t="str">
            <v>新潟医療福祉大</v>
          </cell>
        </row>
        <row r="454">
          <cell r="C454" t="str">
            <v>武蔵野学院大</v>
          </cell>
        </row>
        <row r="455">
          <cell r="C455" t="str">
            <v>日本薬科大</v>
          </cell>
        </row>
        <row r="456">
          <cell r="C456" t="str">
            <v>東北文教大</v>
          </cell>
        </row>
        <row r="457">
          <cell r="C457" t="str">
            <v>米沢女短大</v>
          </cell>
        </row>
        <row r="458">
          <cell r="C458" t="str">
            <v>東北公益大</v>
          </cell>
        </row>
        <row r="459">
          <cell r="C459" t="str">
            <v>米沢栄養大</v>
          </cell>
        </row>
        <row r="460">
          <cell r="C460" t="str">
            <v>チームミズノ</v>
          </cell>
        </row>
        <row r="461">
          <cell r="C461" t="str">
            <v>南陽沖郷小</v>
          </cell>
        </row>
        <row r="462">
          <cell r="C462" t="str">
            <v>松川小</v>
          </cell>
        </row>
        <row r="463">
          <cell r="C463" t="str">
            <v>まほろばAC</v>
          </cell>
        </row>
        <row r="464">
          <cell r="C464" t="str">
            <v>かわにし陸上</v>
          </cell>
        </row>
        <row r="465">
          <cell r="C465" t="str">
            <v>大石田JSC</v>
          </cell>
        </row>
        <row r="466">
          <cell r="C466" t="str">
            <v>寒河江西村山Jac</v>
          </cell>
        </row>
        <row r="467">
          <cell r="C467" t="str">
            <v>長井ジュニア</v>
          </cell>
        </row>
        <row r="468">
          <cell r="C468" t="str">
            <v>南陽東置賜駅伝ジュニア</v>
          </cell>
        </row>
        <row r="469">
          <cell r="C469" t="str">
            <v>宮城大</v>
          </cell>
        </row>
        <row r="470">
          <cell r="C470" t="str">
            <v>湯沢雄勝陸協</v>
          </cell>
        </row>
        <row r="471">
          <cell r="C471" t="str">
            <v>塩井FAC</v>
          </cell>
        </row>
        <row r="472">
          <cell r="C472" t="str">
            <v>会津陸協</v>
          </cell>
        </row>
        <row r="473">
          <cell r="C473" t="str">
            <v>楯岡</v>
          </cell>
        </row>
      </sheetData>
      <sheetData sheetId="1"/>
      <sheetData sheetId="2"/>
      <sheetData sheetId="3"/>
      <sheetData sheetId="4">
        <row r="2">
          <cell r="A2" t="str">
            <v>男子 一般高校 100m</v>
          </cell>
          <cell r="B2">
            <v>1</v>
          </cell>
          <cell r="C2" t="str">
            <v>m 100m</v>
          </cell>
          <cell r="D2" t="str">
            <v>00210</v>
          </cell>
        </row>
        <row r="3">
          <cell r="A3" t="str">
            <v>男子 一般高校 400m</v>
          </cell>
          <cell r="B3">
            <v>2</v>
          </cell>
          <cell r="C3" t="str">
            <v>m 400m</v>
          </cell>
          <cell r="D3" t="str">
            <v>00510</v>
          </cell>
        </row>
        <row r="4">
          <cell r="A4" t="str">
            <v>男子 一般高校 1500m</v>
          </cell>
          <cell r="B4">
            <v>3</v>
          </cell>
          <cell r="C4" t="str">
            <v>m 1500m</v>
          </cell>
          <cell r="D4" t="str">
            <v>00810</v>
          </cell>
        </row>
        <row r="5">
          <cell r="A5" t="str">
            <v>男子 一般高校 5000m</v>
          </cell>
          <cell r="B5">
            <v>4</v>
          </cell>
          <cell r="C5" t="str">
            <v>m 5000m</v>
          </cell>
          <cell r="D5" t="str">
            <v>01110</v>
          </cell>
        </row>
        <row r="6">
          <cell r="A6" t="str">
            <v>男子 一般高校 走高跳</v>
          </cell>
          <cell r="B6">
            <v>5</v>
          </cell>
          <cell r="C6" t="str">
            <v>m HJ</v>
          </cell>
          <cell r="D6" t="str">
            <v>07110</v>
          </cell>
        </row>
        <row r="7">
          <cell r="A7" t="str">
            <v>男子 一般高校 走幅跳</v>
          </cell>
          <cell r="B7">
            <v>6</v>
          </cell>
          <cell r="C7" t="str">
            <v>m LJ</v>
          </cell>
          <cell r="D7" t="str">
            <v>07310</v>
          </cell>
        </row>
        <row r="8">
          <cell r="A8" t="str">
            <v>男子 一般 砲丸投(7.260kg)</v>
          </cell>
          <cell r="B8">
            <v>7</v>
          </cell>
          <cell r="C8" t="str">
            <v>m SP</v>
          </cell>
          <cell r="D8" t="str">
            <v>08120</v>
          </cell>
        </row>
        <row r="9">
          <cell r="A9" t="str">
            <v>男子 高校 砲丸投(6.000kg)</v>
          </cell>
          <cell r="B9">
            <v>8</v>
          </cell>
          <cell r="C9" t="str">
            <v>mh SP</v>
          </cell>
          <cell r="D9" t="str">
            <v>08230</v>
          </cell>
        </row>
        <row r="10">
          <cell r="A10" t="str">
            <v>男子 一般 円盤投(2.0kg)</v>
          </cell>
          <cell r="B10">
            <v>9</v>
          </cell>
          <cell r="C10" t="str">
            <v>m DT</v>
          </cell>
          <cell r="D10" t="str">
            <v>08620</v>
          </cell>
        </row>
        <row r="11">
          <cell r="A11" t="str">
            <v>男子 高校 円盤投(1.75kg)</v>
          </cell>
          <cell r="B11">
            <v>10</v>
          </cell>
          <cell r="C11" t="str">
            <v>mh DT</v>
          </cell>
          <cell r="D11" t="str">
            <v>08730</v>
          </cell>
        </row>
        <row r="12">
          <cell r="A12" t="str">
            <v>男子 棒高跳</v>
          </cell>
          <cell r="B12">
            <v>11</v>
          </cell>
          <cell r="C12" t="str">
            <v>m PJ</v>
          </cell>
          <cell r="D12" t="str">
            <v>07200</v>
          </cell>
        </row>
        <row r="13">
          <cell r="A13" t="str">
            <v>女子 一般高校 100m</v>
          </cell>
          <cell r="B13">
            <v>12</v>
          </cell>
          <cell r="C13" t="str">
            <v>w 100m</v>
          </cell>
          <cell r="D13" t="str">
            <v>00210</v>
          </cell>
        </row>
        <row r="14">
          <cell r="A14" t="str">
            <v>女子 一般高校 400m</v>
          </cell>
          <cell r="B14">
            <v>13</v>
          </cell>
          <cell r="C14" t="str">
            <v>w 400m</v>
          </cell>
          <cell r="D14" t="str">
            <v>00510</v>
          </cell>
        </row>
        <row r="15">
          <cell r="A15" t="str">
            <v>女子 一般高校 1500m</v>
          </cell>
          <cell r="B15">
            <v>14</v>
          </cell>
          <cell r="C15" t="str">
            <v>w 1500m</v>
          </cell>
          <cell r="D15" t="str">
            <v>00810</v>
          </cell>
        </row>
        <row r="16">
          <cell r="A16" t="str">
            <v>女子 一般高校 走高跳</v>
          </cell>
          <cell r="B16">
            <v>15</v>
          </cell>
          <cell r="C16" t="str">
            <v>w HJ</v>
          </cell>
          <cell r="D16" t="str">
            <v>07110</v>
          </cell>
        </row>
        <row r="17">
          <cell r="A17" t="str">
            <v>女子 一般高校 走幅跳</v>
          </cell>
          <cell r="B17">
            <v>16</v>
          </cell>
          <cell r="C17" t="str">
            <v>w LJ</v>
          </cell>
          <cell r="D17" t="str">
            <v>07310</v>
          </cell>
        </row>
        <row r="18">
          <cell r="A18" t="str">
            <v>女子 一般高校 砲丸投(4.000kg)</v>
          </cell>
          <cell r="B18">
            <v>17</v>
          </cell>
          <cell r="C18" t="str">
            <v>w SP</v>
          </cell>
          <cell r="D18" t="str">
            <v>08410</v>
          </cell>
        </row>
        <row r="19">
          <cell r="A19" t="str">
            <v>女子 一般高校 円盤投(1.0kg)</v>
          </cell>
          <cell r="B19">
            <v>18</v>
          </cell>
          <cell r="C19" t="str">
            <v>w DT</v>
          </cell>
          <cell r="D19" t="str">
            <v>08810</v>
          </cell>
        </row>
        <row r="20">
          <cell r="A20" t="str">
            <v>女子 棒高跳</v>
          </cell>
          <cell r="B20">
            <v>19</v>
          </cell>
          <cell r="C20" t="str">
            <v>w PJ</v>
          </cell>
          <cell r="D20" t="str">
            <v>07200</v>
          </cell>
        </row>
        <row r="21">
          <cell r="A21" t="str">
            <v>男子 中学 200m</v>
          </cell>
          <cell r="B21">
            <v>20</v>
          </cell>
          <cell r="C21" t="str">
            <v>mj 200m</v>
          </cell>
          <cell r="D21" t="str">
            <v>00340</v>
          </cell>
        </row>
        <row r="22">
          <cell r="A22" t="str">
            <v>男子 中学 1500m</v>
          </cell>
          <cell r="B22">
            <v>21</v>
          </cell>
          <cell r="C22" t="str">
            <v>mj 1500m</v>
          </cell>
          <cell r="D22" t="str">
            <v>00840</v>
          </cell>
        </row>
        <row r="23">
          <cell r="A23" t="str">
            <v>男子 中学 走高跳</v>
          </cell>
          <cell r="B23">
            <v>22</v>
          </cell>
          <cell r="C23" t="str">
            <v>mj HJ</v>
          </cell>
          <cell r="D23" t="str">
            <v>07140</v>
          </cell>
        </row>
        <row r="24">
          <cell r="A24" t="str">
            <v>男子 中学 走幅跳</v>
          </cell>
          <cell r="B24">
            <v>23</v>
          </cell>
          <cell r="C24" t="str">
            <v>mj LJ</v>
          </cell>
          <cell r="D24" t="str">
            <v>07340</v>
          </cell>
        </row>
        <row r="25">
          <cell r="A25" t="str">
            <v>男子 中学 砲丸投(5.000kg)</v>
          </cell>
          <cell r="B25">
            <v>24</v>
          </cell>
          <cell r="C25" t="str">
            <v>mj SP</v>
          </cell>
          <cell r="D25" t="str">
            <v>08340</v>
          </cell>
        </row>
        <row r="26">
          <cell r="A26" t="str">
            <v>女子 中学 200m</v>
          </cell>
          <cell r="B26">
            <v>25</v>
          </cell>
          <cell r="C26" t="str">
            <v>wj 200m</v>
          </cell>
          <cell r="D26" t="str">
            <v>00340</v>
          </cell>
        </row>
        <row r="27">
          <cell r="A27" t="str">
            <v>女子 中学 1500m</v>
          </cell>
          <cell r="B27">
            <v>26</v>
          </cell>
          <cell r="C27" t="str">
            <v>wj 1500m</v>
          </cell>
          <cell r="D27" t="str">
            <v>00840</v>
          </cell>
        </row>
        <row r="28">
          <cell r="A28" t="str">
            <v>女子 中学 走高跳</v>
          </cell>
          <cell r="B28">
            <v>27</v>
          </cell>
          <cell r="C28" t="str">
            <v>wj HJ</v>
          </cell>
          <cell r="D28" t="str">
            <v>07140</v>
          </cell>
        </row>
        <row r="29">
          <cell r="A29" t="str">
            <v>女子 中学 走幅跳</v>
          </cell>
          <cell r="B29">
            <v>28</v>
          </cell>
          <cell r="C29" t="str">
            <v>wj LJ</v>
          </cell>
          <cell r="D29" t="str">
            <v>07340</v>
          </cell>
        </row>
        <row r="30">
          <cell r="A30" t="str">
            <v>女子 中学 砲丸投(2.721kg)</v>
          </cell>
          <cell r="B30">
            <v>29</v>
          </cell>
          <cell r="C30" t="str">
            <v>wj SP</v>
          </cell>
          <cell r="D30" t="str">
            <v>08540</v>
          </cell>
        </row>
        <row r="31">
          <cell r="A31" t="str">
            <v>男子 小学 100m</v>
          </cell>
          <cell r="B31">
            <v>30</v>
          </cell>
          <cell r="C31" t="str">
            <v>me 100m</v>
          </cell>
          <cell r="D31" t="str">
            <v>00250</v>
          </cell>
        </row>
        <row r="32">
          <cell r="A32" t="str">
            <v>男子 小学 1000m</v>
          </cell>
          <cell r="B32">
            <v>31</v>
          </cell>
          <cell r="C32" t="str">
            <v>me 1000m</v>
          </cell>
          <cell r="D32" t="str">
            <v>00750</v>
          </cell>
        </row>
        <row r="33">
          <cell r="A33" t="str">
            <v>女子 小学 100m</v>
          </cell>
          <cell r="B33">
            <v>32</v>
          </cell>
          <cell r="C33" t="str">
            <v>we 100m</v>
          </cell>
          <cell r="D33" t="str">
            <v>00250</v>
          </cell>
        </row>
        <row r="34">
          <cell r="A34" t="str">
            <v>女子 小学 800m</v>
          </cell>
          <cell r="B34">
            <v>33</v>
          </cell>
          <cell r="C34" t="str">
            <v>we 800m</v>
          </cell>
          <cell r="D34" t="str">
            <v>00650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352"/>
  <sheetViews>
    <sheetView view="pageBreakPreview" topLeftCell="C1" zoomScaleNormal="100" zoomScaleSheetLayoutView="100" workbookViewId="0">
      <selection activeCell="AA4" sqref="AA4"/>
    </sheetView>
  </sheetViews>
  <sheetFormatPr defaultColWidth="3.625" defaultRowHeight="13.5" x14ac:dyDescent="0.15"/>
  <cols>
    <col min="1" max="1" width="4.625" style="25" bestFit="1" customWidth="1"/>
    <col min="2" max="2" width="7.625" style="25" customWidth="1"/>
    <col min="3" max="3" width="13.75" style="25" customWidth="1"/>
    <col min="4" max="4" width="12.25" style="25" customWidth="1"/>
    <col min="5" max="6" width="4.5" style="25" customWidth="1"/>
    <col min="7" max="7" width="13.625" style="25" customWidth="1"/>
    <col min="8" max="8" width="9.25" style="25" customWidth="1"/>
    <col min="9" max="9" width="3.125" style="25" customWidth="1"/>
    <col min="10" max="10" width="2.5" style="25" customWidth="1"/>
    <col min="11" max="11" width="3.125" style="25" customWidth="1"/>
    <col min="12" max="12" width="2.5" style="25" customWidth="1"/>
    <col min="13" max="13" width="3.125" style="25" customWidth="1"/>
    <col min="14" max="14" width="5.875" style="25" customWidth="1"/>
    <col min="15" max="17" width="3.625" style="25"/>
    <col min="18" max="18" width="10.5" style="26" bestFit="1" customWidth="1"/>
    <col min="19" max="19" width="29" style="27" customWidth="1"/>
    <col min="20" max="22" width="9.5" style="26" bestFit="1" customWidth="1"/>
    <col min="23" max="23" width="8.5" style="26" bestFit="1" customWidth="1"/>
    <col min="24" max="24" width="15" style="26" bestFit="1" customWidth="1"/>
    <col min="25" max="25" width="7" style="26" customWidth="1"/>
    <col min="26" max="26" width="19.375" style="26" bestFit="1" customWidth="1"/>
    <col min="27" max="27" width="12.25" style="26" customWidth="1"/>
    <col min="28" max="28" width="5.5" style="26" bestFit="1" customWidth="1"/>
    <col min="29" max="29" width="7.5" style="26" bestFit="1" customWidth="1"/>
    <col min="30" max="30" width="4.375" style="26" customWidth="1"/>
    <col min="31" max="31" width="6.75" style="26" customWidth="1"/>
    <col min="32" max="32" width="12" style="26" customWidth="1"/>
    <col min="33" max="33" width="7.5" style="28" bestFit="1" customWidth="1"/>
    <col min="34" max="34" width="6.25" style="28" customWidth="1"/>
    <col min="35" max="35" width="13.875" style="29" bestFit="1" customWidth="1"/>
    <col min="36" max="37" width="6.25" style="30" customWidth="1"/>
    <col min="38" max="16384" width="3.625" style="25"/>
  </cols>
  <sheetData>
    <row r="1" spans="1:35" ht="21" x14ac:dyDescent="0.15">
      <c r="A1" s="132" t="s">
        <v>448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35" ht="7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35" ht="22.5" customHeight="1" thickBot="1" x14ac:dyDescent="0.2">
      <c r="A3" s="133" t="s">
        <v>20</v>
      </c>
      <c r="B3" s="134"/>
      <c r="C3" s="135" t="s">
        <v>434</v>
      </c>
      <c r="D3" s="136"/>
      <c r="E3" s="136"/>
      <c r="F3" s="136"/>
      <c r="G3" s="137"/>
      <c r="H3" s="134" t="s">
        <v>21</v>
      </c>
      <c r="I3" s="134"/>
      <c r="J3" s="138" t="s">
        <v>427</v>
      </c>
      <c r="K3" s="139"/>
      <c r="L3" s="139"/>
      <c r="M3" s="139"/>
      <c r="N3" s="140"/>
      <c r="Y3" s="117" t="s">
        <v>22</v>
      </c>
      <c r="Z3" s="118"/>
      <c r="AA3" s="81" t="s">
        <v>23</v>
      </c>
      <c r="AB3" s="81" t="s">
        <v>24</v>
      </c>
      <c r="AC3" s="33" t="s">
        <v>25</v>
      </c>
      <c r="AD3" s="34"/>
    </row>
    <row r="4" spans="1:35" ht="22.5" customHeight="1" thickTop="1" x14ac:dyDescent="0.15">
      <c r="A4" s="102" t="s">
        <v>26</v>
      </c>
      <c r="B4" s="103"/>
      <c r="C4" s="104" t="s">
        <v>426</v>
      </c>
      <c r="D4" s="105"/>
      <c r="E4" s="105"/>
      <c r="F4" s="105"/>
      <c r="G4" s="106"/>
      <c r="H4" s="107" t="s">
        <v>27</v>
      </c>
      <c r="I4" s="107"/>
      <c r="J4" s="108" t="s">
        <v>428</v>
      </c>
      <c r="K4" s="109"/>
      <c r="L4" s="109"/>
      <c r="M4" s="109"/>
      <c r="N4" s="110"/>
      <c r="Y4" s="130" t="str">
        <f>C3</f>
        <v>長井市立プラザ中学校</v>
      </c>
      <c r="Z4" s="131"/>
      <c r="AA4" s="35"/>
      <c r="AB4" s="35"/>
      <c r="AC4" s="36" t="e">
        <f>VLOOKUP(AA4,'[1](所属・作業用)'!#REF!,3,FALSE)</f>
        <v>#REF!</v>
      </c>
      <c r="AD4" s="34"/>
    </row>
    <row r="5" spans="1:35" ht="17.25" customHeight="1" x14ac:dyDescent="0.15">
      <c r="A5" s="111"/>
      <c r="B5" s="113"/>
      <c r="C5" s="115" t="s">
        <v>29</v>
      </c>
      <c r="D5" s="115"/>
      <c r="E5" s="115" t="s">
        <v>2</v>
      </c>
      <c r="F5" s="115" t="s">
        <v>0</v>
      </c>
      <c r="G5" s="119" t="s">
        <v>421</v>
      </c>
      <c r="H5" s="120"/>
      <c r="I5" s="115" t="s">
        <v>413</v>
      </c>
      <c r="J5" s="115"/>
      <c r="K5" s="115"/>
      <c r="L5" s="115"/>
      <c r="M5" s="115"/>
      <c r="N5" s="123" t="s">
        <v>1</v>
      </c>
      <c r="R5" s="80">
        <v>45739</v>
      </c>
    </row>
    <row r="6" spans="1:35" ht="17.25" customHeight="1" thickBot="1" x14ac:dyDescent="0.2">
      <c r="A6" s="112"/>
      <c r="B6" s="114"/>
      <c r="C6" s="82" t="s">
        <v>30</v>
      </c>
      <c r="D6" s="82" t="s">
        <v>31</v>
      </c>
      <c r="E6" s="116"/>
      <c r="F6" s="116"/>
      <c r="G6" s="121"/>
      <c r="H6" s="122"/>
      <c r="I6" s="116"/>
      <c r="J6" s="116"/>
      <c r="K6" s="116"/>
      <c r="L6" s="116"/>
      <c r="M6" s="116"/>
      <c r="N6" s="124"/>
      <c r="R6" s="38" t="s">
        <v>32</v>
      </c>
      <c r="S6" s="39" t="s">
        <v>33</v>
      </c>
      <c r="T6" s="38" t="s">
        <v>34</v>
      </c>
      <c r="U6" s="38" t="s">
        <v>35</v>
      </c>
      <c r="V6" s="38" t="s">
        <v>36</v>
      </c>
      <c r="W6" s="38" t="s">
        <v>37</v>
      </c>
      <c r="X6" s="38" t="s">
        <v>38</v>
      </c>
      <c r="Y6" s="38" t="s">
        <v>39</v>
      </c>
      <c r="Z6" s="38" t="s">
        <v>40</v>
      </c>
      <c r="AA6" s="38" t="s">
        <v>41</v>
      </c>
      <c r="AB6" s="38" t="s">
        <v>42</v>
      </c>
      <c r="AC6" s="38" t="s">
        <v>25</v>
      </c>
      <c r="AD6" s="38" t="s">
        <v>44</v>
      </c>
      <c r="AE6" s="38" t="s">
        <v>45</v>
      </c>
      <c r="AF6" s="38" t="s">
        <v>46</v>
      </c>
      <c r="AG6" s="28" t="s">
        <v>47</v>
      </c>
      <c r="AI6" s="29" t="s">
        <v>48</v>
      </c>
    </row>
    <row r="7" spans="1:35" ht="22.5" customHeight="1" thickTop="1" x14ac:dyDescent="0.15">
      <c r="A7" s="40">
        <v>1</v>
      </c>
      <c r="B7" s="41"/>
      <c r="C7" s="41" t="s">
        <v>429</v>
      </c>
      <c r="D7" s="41" t="s">
        <v>430</v>
      </c>
      <c r="E7" s="41">
        <v>2</v>
      </c>
      <c r="F7" s="50" t="s">
        <v>49</v>
      </c>
      <c r="G7" s="125" t="s">
        <v>440</v>
      </c>
      <c r="H7" s="126"/>
      <c r="I7" s="127">
        <v>40299</v>
      </c>
      <c r="J7" s="128"/>
      <c r="K7" s="128"/>
      <c r="L7" s="128"/>
      <c r="M7" s="129"/>
      <c r="N7" s="42">
        <f>IF(ISBLANK(I7),"",DATEDIF(I7,$R$5,"Y"))</f>
        <v>14</v>
      </c>
      <c r="R7" s="43" t="str">
        <f t="shared" ref="R7:R31" si="0">IF(ISBLANK(B7),"",VLOOKUP(CONCATENATE($AB$4,F7),$R$81:$S$90,2,FALSE)+B7*100)</f>
        <v/>
      </c>
      <c r="S7" s="44" t="str">
        <f>IF(ISBLANK(G7),"",G7)</f>
        <v>中学男子 3.3km</v>
      </c>
      <c r="T7" s="45"/>
      <c r="U7" s="45"/>
      <c r="V7" s="45"/>
      <c r="W7" s="46"/>
      <c r="X7" s="43"/>
      <c r="Y7" s="43" t="str">
        <f>IF(ISBLANK(B7),"",B7)</f>
        <v/>
      </c>
      <c r="Z7" s="43" t="str">
        <f t="shared" ref="Z7:Z12" si="1">IF(ISNUMBER(Y7),IF(ISBLANK(E7),AI7,CONCATENATE(AI7,"(",E7,")")),"")</f>
        <v/>
      </c>
      <c r="AA7" s="43" t="str">
        <f>IF(ISNUMBER(Y7),D7,"")</f>
        <v/>
      </c>
      <c r="AB7" s="47" t="str">
        <f t="shared" ref="AB7:AB31" si="2">IF(ISNUMBER(Y7),VLOOKUP(AG7,$AG$80:$AH$127,2,FALSE),"")</f>
        <v/>
      </c>
      <c r="AC7" s="43" t="str">
        <f>IF(ISNUMBER(Y7),$AC$4,"")</f>
        <v/>
      </c>
      <c r="AD7" s="43">
        <f>IF(ISBLANK(F7),"",IF(F7="男",1,2))</f>
        <v>1</v>
      </c>
      <c r="AE7" s="43"/>
      <c r="AF7" s="43" t="str">
        <f>IF(ISNUMBER(Y7),$AA$4,"")</f>
        <v/>
      </c>
      <c r="AG7" s="48" t="s">
        <v>50</v>
      </c>
      <c r="AI7" s="29" t="str">
        <f>IF(LEN(C7)&gt;6,SUBSTITUTE(C7,"　",""),IF(LEN(C7)=6,C7,IF(LEN(C7)=5,CONCATENATE(C7,"　"),IF(LEN(C7)=4,CONCATENATE(SUBSTITUTE(C7,"　","　　"),"　"),CONCATENATE(SUBSTITUTE(C7,"　","　　　"),"　")))))</f>
        <v>長井　路人　</v>
      </c>
    </row>
    <row r="8" spans="1:35" ht="22.5" customHeight="1" x14ac:dyDescent="0.15">
      <c r="A8" s="49">
        <v>2</v>
      </c>
      <c r="B8" s="50"/>
      <c r="C8" s="50" t="s">
        <v>435</v>
      </c>
      <c r="D8" s="50" t="s">
        <v>436</v>
      </c>
      <c r="E8" s="41">
        <v>1</v>
      </c>
      <c r="F8" s="50" t="s">
        <v>51</v>
      </c>
      <c r="G8" s="93" t="s">
        <v>441</v>
      </c>
      <c r="H8" s="94"/>
      <c r="I8" s="95">
        <v>40908</v>
      </c>
      <c r="J8" s="96"/>
      <c r="K8" s="96"/>
      <c r="L8" s="96"/>
      <c r="M8" s="97"/>
      <c r="N8" s="51">
        <f t="shared" ref="N8:N31" si="3">IF(ISBLANK(I8),"",DATEDIF(I8,$R$5,"Y"))</f>
        <v>13</v>
      </c>
      <c r="R8" s="43" t="str">
        <f t="shared" si="0"/>
        <v/>
      </c>
      <c r="S8" s="44" t="str">
        <f t="shared" ref="S8:S31" si="4">IF(ISBLANK(G8),"",G8)</f>
        <v>中学女子 3.3km</v>
      </c>
      <c r="T8" s="45"/>
      <c r="U8" s="45"/>
      <c r="V8" s="45"/>
      <c r="W8" s="46"/>
      <c r="X8" s="43"/>
      <c r="Y8" s="43" t="str">
        <f t="shared" ref="Y8:Y31" si="5">IF(ISBLANK(B8),"",B8)</f>
        <v/>
      </c>
      <c r="Z8" s="43" t="str">
        <f t="shared" si="1"/>
        <v/>
      </c>
      <c r="AA8" s="43" t="str">
        <f t="shared" ref="AA8:AA31" si="6">IF(ISNUMBER(Y8),D8,"")</f>
        <v/>
      </c>
      <c r="AB8" s="47" t="str">
        <f t="shared" si="2"/>
        <v/>
      </c>
      <c r="AC8" s="43" t="str">
        <f t="shared" ref="AC8:AC31" si="7">IF(ISNUMBER(Y8),$AC$4,"")</f>
        <v/>
      </c>
      <c r="AD8" s="43">
        <f t="shared" ref="AD8:AD31" si="8">IF(ISBLANK(F8),"",IF(F8="男",1,2))</f>
        <v>2</v>
      </c>
      <c r="AE8" s="43"/>
      <c r="AF8" s="43" t="str">
        <f t="shared" ref="AF8:AF31" si="9">IF(ISNUMBER(Y8),$AA$4,"")</f>
        <v/>
      </c>
      <c r="AG8" s="48" t="s">
        <v>50</v>
      </c>
      <c r="AI8" s="29" t="str">
        <f t="shared" ref="AI8:AI31" si="10">IF(LEN(C8)&gt;6,SUBSTITUTE(C8,"　",""),IF(LEN(C8)=6,C8,IF(LEN(C8)=5,CONCATENATE(C8,"　"),IF(LEN(C8)=4,CONCATENATE(SUBSTITUTE(C8,"　","　　"),"　"),CONCATENATE(SUBSTITUTE(C8,"　","　　　"),"　")))))</f>
        <v>九野本　歩　</v>
      </c>
    </row>
    <row r="9" spans="1:35" ht="22.5" customHeight="1" x14ac:dyDescent="0.15">
      <c r="A9" s="49">
        <v>3</v>
      </c>
      <c r="B9" s="50"/>
      <c r="C9" s="50"/>
      <c r="D9" s="50"/>
      <c r="E9" s="41"/>
      <c r="F9" s="50"/>
      <c r="G9" s="93"/>
      <c r="H9" s="94"/>
      <c r="I9" s="95"/>
      <c r="J9" s="96"/>
      <c r="K9" s="96"/>
      <c r="L9" s="96"/>
      <c r="M9" s="97"/>
      <c r="N9" s="51" t="str">
        <f t="shared" si="3"/>
        <v/>
      </c>
      <c r="R9" s="43" t="str">
        <f t="shared" si="0"/>
        <v/>
      </c>
      <c r="S9" s="44" t="str">
        <f t="shared" si="4"/>
        <v/>
      </c>
      <c r="T9" s="45"/>
      <c r="U9" s="45"/>
      <c r="V9" s="45"/>
      <c r="W9" s="46"/>
      <c r="X9" s="43"/>
      <c r="Y9" s="43" t="str">
        <f t="shared" si="5"/>
        <v/>
      </c>
      <c r="Z9" s="43" t="str">
        <f t="shared" si="1"/>
        <v/>
      </c>
      <c r="AA9" s="43" t="str">
        <f t="shared" si="6"/>
        <v/>
      </c>
      <c r="AB9" s="47" t="str">
        <f t="shared" si="2"/>
        <v/>
      </c>
      <c r="AC9" s="43" t="str">
        <f t="shared" si="7"/>
        <v/>
      </c>
      <c r="AD9" s="43" t="str">
        <f t="shared" si="8"/>
        <v/>
      </c>
      <c r="AE9" s="43"/>
      <c r="AF9" s="43" t="str">
        <f t="shared" si="9"/>
        <v/>
      </c>
      <c r="AG9" s="48" t="s">
        <v>50</v>
      </c>
      <c r="AI9" s="29" t="str">
        <f t="shared" si="10"/>
        <v>　</v>
      </c>
    </row>
    <row r="10" spans="1:35" ht="22.5" customHeight="1" x14ac:dyDescent="0.15">
      <c r="A10" s="49">
        <v>4</v>
      </c>
      <c r="B10" s="50"/>
      <c r="C10" s="50"/>
      <c r="D10" s="50"/>
      <c r="E10" s="41"/>
      <c r="F10" s="50"/>
      <c r="G10" s="93"/>
      <c r="H10" s="94"/>
      <c r="I10" s="95"/>
      <c r="J10" s="96"/>
      <c r="K10" s="96"/>
      <c r="L10" s="96"/>
      <c r="M10" s="97"/>
      <c r="N10" s="51" t="str">
        <f t="shared" si="3"/>
        <v/>
      </c>
      <c r="R10" s="43" t="str">
        <f t="shared" si="0"/>
        <v/>
      </c>
      <c r="S10" s="44" t="str">
        <f t="shared" si="4"/>
        <v/>
      </c>
      <c r="T10" s="45"/>
      <c r="U10" s="45"/>
      <c r="V10" s="45"/>
      <c r="W10" s="46"/>
      <c r="X10" s="43"/>
      <c r="Y10" s="43" t="str">
        <f t="shared" si="5"/>
        <v/>
      </c>
      <c r="Z10" s="43" t="str">
        <f t="shared" si="1"/>
        <v/>
      </c>
      <c r="AA10" s="43" t="str">
        <f t="shared" si="6"/>
        <v/>
      </c>
      <c r="AB10" s="47" t="str">
        <f t="shared" si="2"/>
        <v/>
      </c>
      <c r="AC10" s="43" t="str">
        <f t="shared" si="7"/>
        <v/>
      </c>
      <c r="AD10" s="43" t="str">
        <f t="shared" si="8"/>
        <v/>
      </c>
      <c r="AE10" s="43"/>
      <c r="AF10" s="43" t="str">
        <f t="shared" si="9"/>
        <v/>
      </c>
      <c r="AG10" s="48" t="s">
        <v>50</v>
      </c>
      <c r="AI10" s="29" t="str">
        <f t="shared" si="10"/>
        <v>　</v>
      </c>
    </row>
    <row r="11" spans="1:35" ht="22.5" customHeight="1" x14ac:dyDescent="0.15">
      <c r="A11" s="49">
        <v>5</v>
      </c>
      <c r="B11" s="50"/>
      <c r="C11" s="50"/>
      <c r="D11" s="50"/>
      <c r="E11" s="41"/>
      <c r="F11" s="50"/>
      <c r="G11" s="93"/>
      <c r="H11" s="94"/>
      <c r="I11" s="95"/>
      <c r="J11" s="96"/>
      <c r="K11" s="96"/>
      <c r="L11" s="96"/>
      <c r="M11" s="97"/>
      <c r="N11" s="51" t="str">
        <f t="shared" si="3"/>
        <v/>
      </c>
      <c r="R11" s="43" t="str">
        <f t="shared" si="0"/>
        <v/>
      </c>
      <c r="S11" s="44" t="str">
        <f t="shared" si="4"/>
        <v/>
      </c>
      <c r="T11" s="45"/>
      <c r="U11" s="45"/>
      <c r="V11" s="45"/>
      <c r="W11" s="46"/>
      <c r="X11" s="43"/>
      <c r="Y11" s="43" t="str">
        <f t="shared" si="5"/>
        <v/>
      </c>
      <c r="Z11" s="43" t="str">
        <f t="shared" si="1"/>
        <v/>
      </c>
      <c r="AA11" s="43" t="str">
        <f t="shared" si="6"/>
        <v/>
      </c>
      <c r="AB11" s="47" t="str">
        <f t="shared" si="2"/>
        <v/>
      </c>
      <c r="AC11" s="43" t="str">
        <f t="shared" si="7"/>
        <v/>
      </c>
      <c r="AD11" s="43" t="str">
        <f t="shared" si="8"/>
        <v/>
      </c>
      <c r="AE11" s="43"/>
      <c r="AF11" s="43" t="str">
        <f t="shared" si="9"/>
        <v/>
      </c>
      <c r="AG11" s="48" t="s">
        <v>50</v>
      </c>
      <c r="AI11" s="29" t="str">
        <f t="shared" si="10"/>
        <v>　</v>
      </c>
    </row>
    <row r="12" spans="1:35" ht="22.5" customHeight="1" x14ac:dyDescent="0.15">
      <c r="A12" s="49">
        <v>6</v>
      </c>
      <c r="B12" s="50"/>
      <c r="C12" s="50"/>
      <c r="D12" s="50"/>
      <c r="E12" s="41"/>
      <c r="F12" s="50"/>
      <c r="G12" s="93"/>
      <c r="H12" s="94"/>
      <c r="I12" s="95"/>
      <c r="J12" s="96"/>
      <c r="K12" s="96"/>
      <c r="L12" s="96"/>
      <c r="M12" s="97"/>
      <c r="N12" s="51" t="str">
        <f t="shared" si="3"/>
        <v/>
      </c>
      <c r="R12" s="43" t="str">
        <f t="shared" si="0"/>
        <v/>
      </c>
      <c r="S12" s="44" t="str">
        <f t="shared" si="4"/>
        <v/>
      </c>
      <c r="T12" s="45"/>
      <c r="U12" s="45"/>
      <c r="V12" s="45"/>
      <c r="W12" s="46"/>
      <c r="X12" s="43"/>
      <c r="Y12" s="43" t="str">
        <f t="shared" si="5"/>
        <v/>
      </c>
      <c r="Z12" s="43" t="str">
        <f t="shared" si="1"/>
        <v/>
      </c>
      <c r="AA12" s="43" t="str">
        <f t="shared" si="6"/>
        <v/>
      </c>
      <c r="AB12" s="47" t="str">
        <f t="shared" si="2"/>
        <v/>
      </c>
      <c r="AC12" s="43" t="str">
        <f t="shared" si="7"/>
        <v/>
      </c>
      <c r="AD12" s="43" t="str">
        <f t="shared" si="8"/>
        <v/>
      </c>
      <c r="AE12" s="43"/>
      <c r="AF12" s="43" t="str">
        <f t="shared" si="9"/>
        <v/>
      </c>
      <c r="AG12" s="48" t="s">
        <v>50</v>
      </c>
      <c r="AI12" s="29" t="str">
        <f t="shared" si="10"/>
        <v>　</v>
      </c>
    </row>
    <row r="13" spans="1:35" ht="22.5" customHeight="1" x14ac:dyDescent="0.15">
      <c r="A13" s="49">
        <v>7</v>
      </c>
      <c r="B13" s="50"/>
      <c r="C13" s="50"/>
      <c r="D13" s="50"/>
      <c r="E13" s="41"/>
      <c r="F13" s="50"/>
      <c r="G13" s="93"/>
      <c r="H13" s="94"/>
      <c r="I13" s="95"/>
      <c r="J13" s="96"/>
      <c r="K13" s="96"/>
      <c r="L13" s="96"/>
      <c r="M13" s="97"/>
      <c r="N13" s="51" t="str">
        <f t="shared" si="3"/>
        <v/>
      </c>
      <c r="R13" s="43" t="str">
        <f t="shared" si="0"/>
        <v/>
      </c>
      <c r="S13" s="44" t="str">
        <f t="shared" si="4"/>
        <v/>
      </c>
      <c r="T13" s="45"/>
      <c r="U13" s="45"/>
      <c r="V13" s="45"/>
      <c r="W13" s="46"/>
      <c r="X13" s="43"/>
      <c r="Y13" s="43" t="str">
        <f t="shared" si="5"/>
        <v/>
      </c>
      <c r="Z13" s="43" t="str">
        <f>IF(ISNUMBER(Y13),IF(ISBLANK(E13),AI13,CONCATENATE(AI13,"(",E13,")")),"")</f>
        <v/>
      </c>
      <c r="AA13" s="43" t="str">
        <f t="shared" si="6"/>
        <v/>
      </c>
      <c r="AB13" s="47" t="str">
        <f t="shared" si="2"/>
        <v/>
      </c>
      <c r="AC13" s="43" t="str">
        <f t="shared" si="7"/>
        <v/>
      </c>
      <c r="AD13" s="43" t="str">
        <f t="shared" si="8"/>
        <v/>
      </c>
      <c r="AE13" s="43"/>
      <c r="AF13" s="43" t="str">
        <f t="shared" si="9"/>
        <v/>
      </c>
      <c r="AG13" s="48" t="s">
        <v>50</v>
      </c>
      <c r="AI13" s="29" t="str">
        <f t="shared" si="10"/>
        <v>　</v>
      </c>
    </row>
    <row r="14" spans="1:35" ht="22.5" customHeight="1" x14ac:dyDescent="0.15">
      <c r="A14" s="49">
        <v>8</v>
      </c>
      <c r="B14" s="50"/>
      <c r="C14" s="50"/>
      <c r="D14" s="50"/>
      <c r="E14" s="41"/>
      <c r="F14" s="50"/>
      <c r="G14" s="93"/>
      <c r="H14" s="94"/>
      <c r="I14" s="95"/>
      <c r="J14" s="96"/>
      <c r="K14" s="96"/>
      <c r="L14" s="96"/>
      <c r="M14" s="97"/>
      <c r="N14" s="51" t="str">
        <f t="shared" si="3"/>
        <v/>
      </c>
      <c r="R14" s="43" t="str">
        <f t="shared" si="0"/>
        <v/>
      </c>
      <c r="S14" s="44" t="str">
        <f t="shared" si="4"/>
        <v/>
      </c>
      <c r="T14" s="45"/>
      <c r="U14" s="45"/>
      <c r="V14" s="45"/>
      <c r="W14" s="46"/>
      <c r="X14" s="43"/>
      <c r="Y14" s="43" t="str">
        <f t="shared" si="5"/>
        <v/>
      </c>
      <c r="Z14" s="43" t="str">
        <f t="shared" ref="Z14:Z31" si="11">IF(ISNUMBER(Y14),IF(ISBLANK(E14),AI14,CONCATENATE(AI14,"(",E14,")")),"")</f>
        <v/>
      </c>
      <c r="AA14" s="43" t="str">
        <f t="shared" si="6"/>
        <v/>
      </c>
      <c r="AB14" s="47" t="str">
        <f t="shared" si="2"/>
        <v/>
      </c>
      <c r="AC14" s="43" t="str">
        <f t="shared" si="7"/>
        <v/>
      </c>
      <c r="AD14" s="43" t="str">
        <f t="shared" si="8"/>
        <v/>
      </c>
      <c r="AE14" s="43"/>
      <c r="AF14" s="43" t="str">
        <f t="shared" si="9"/>
        <v/>
      </c>
      <c r="AG14" s="48" t="s">
        <v>50</v>
      </c>
      <c r="AI14" s="29" t="str">
        <f t="shared" si="10"/>
        <v>　</v>
      </c>
    </row>
    <row r="15" spans="1:35" ht="22.5" customHeight="1" x14ac:dyDescent="0.15">
      <c r="A15" s="49">
        <v>9</v>
      </c>
      <c r="B15" s="50"/>
      <c r="C15" s="50"/>
      <c r="D15" s="50"/>
      <c r="E15" s="41"/>
      <c r="F15" s="50"/>
      <c r="G15" s="93"/>
      <c r="H15" s="94"/>
      <c r="I15" s="95"/>
      <c r="J15" s="96"/>
      <c r="K15" s="96"/>
      <c r="L15" s="96"/>
      <c r="M15" s="97"/>
      <c r="N15" s="51" t="str">
        <f t="shared" si="3"/>
        <v/>
      </c>
      <c r="R15" s="43" t="str">
        <f t="shared" si="0"/>
        <v/>
      </c>
      <c r="S15" s="44" t="str">
        <f t="shared" si="4"/>
        <v/>
      </c>
      <c r="T15" s="45"/>
      <c r="U15" s="45"/>
      <c r="V15" s="45"/>
      <c r="W15" s="46"/>
      <c r="X15" s="43"/>
      <c r="Y15" s="43" t="str">
        <f t="shared" si="5"/>
        <v/>
      </c>
      <c r="Z15" s="43" t="str">
        <f t="shared" si="11"/>
        <v/>
      </c>
      <c r="AA15" s="43" t="str">
        <f t="shared" si="6"/>
        <v/>
      </c>
      <c r="AB15" s="47" t="str">
        <f t="shared" si="2"/>
        <v/>
      </c>
      <c r="AC15" s="43" t="str">
        <f t="shared" si="7"/>
        <v/>
      </c>
      <c r="AD15" s="43" t="str">
        <f t="shared" si="8"/>
        <v/>
      </c>
      <c r="AE15" s="43"/>
      <c r="AF15" s="43" t="str">
        <f t="shared" si="9"/>
        <v/>
      </c>
      <c r="AG15" s="48" t="s">
        <v>50</v>
      </c>
      <c r="AI15" s="29" t="str">
        <f t="shared" si="10"/>
        <v>　</v>
      </c>
    </row>
    <row r="16" spans="1:35" ht="22.5" customHeight="1" x14ac:dyDescent="0.15">
      <c r="A16" s="49">
        <v>10</v>
      </c>
      <c r="B16" s="50"/>
      <c r="C16" s="50"/>
      <c r="D16" s="50"/>
      <c r="E16" s="41"/>
      <c r="F16" s="50"/>
      <c r="G16" s="93"/>
      <c r="H16" s="94"/>
      <c r="I16" s="95"/>
      <c r="J16" s="96"/>
      <c r="K16" s="96"/>
      <c r="L16" s="96"/>
      <c r="M16" s="97"/>
      <c r="N16" s="51" t="str">
        <f t="shared" si="3"/>
        <v/>
      </c>
      <c r="R16" s="43" t="str">
        <f t="shared" si="0"/>
        <v/>
      </c>
      <c r="S16" s="44" t="str">
        <f t="shared" si="4"/>
        <v/>
      </c>
      <c r="T16" s="45"/>
      <c r="U16" s="45"/>
      <c r="V16" s="45"/>
      <c r="W16" s="46"/>
      <c r="X16" s="43"/>
      <c r="Y16" s="43" t="str">
        <f t="shared" si="5"/>
        <v/>
      </c>
      <c r="Z16" s="43" t="str">
        <f t="shared" si="11"/>
        <v/>
      </c>
      <c r="AA16" s="43" t="str">
        <f t="shared" si="6"/>
        <v/>
      </c>
      <c r="AB16" s="47" t="str">
        <f t="shared" si="2"/>
        <v/>
      </c>
      <c r="AC16" s="43" t="str">
        <f t="shared" si="7"/>
        <v/>
      </c>
      <c r="AD16" s="43" t="str">
        <f t="shared" si="8"/>
        <v/>
      </c>
      <c r="AE16" s="43"/>
      <c r="AF16" s="43" t="str">
        <f t="shared" si="9"/>
        <v/>
      </c>
      <c r="AG16" s="48" t="s">
        <v>50</v>
      </c>
      <c r="AI16" s="29" t="str">
        <f t="shared" si="10"/>
        <v>　</v>
      </c>
    </row>
    <row r="17" spans="1:35" ht="22.5" customHeight="1" x14ac:dyDescent="0.15">
      <c r="A17" s="49">
        <v>11</v>
      </c>
      <c r="B17" s="50"/>
      <c r="C17" s="50"/>
      <c r="D17" s="50"/>
      <c r="E17" s="41"/>
      <c r="F17" s="50"/>
      <c r="G17" s="93"/>
      <c r="H17" s="94"/>
      <c r="I17" s="95"/>
      <c r="J17" s="96"/>
      <c r="K17" s="96"/>
      <c r="L17" s="96"/>
      <c r="M17" s="97"/>
      <c r="N17" s="51" t="str">
        <f t="shared" si="3"/>
        <v/>
      </c>
      <c r="R17" s="43" t="str">
        <f t="shared" si="0"/>
        <v/>
      </c>
      <c r="S17" s="44" t="str">
        <f t="shared" si="4"/>
        <v/>
      </c>
      <c r="T17" s="45"/>
      <c r="U17" s="45"/>
      <c r="V17" s="45"/>
      <c r="W17" s="46"/>
      <c r="X17" s="43"/>
      <c r="Y17" s="43" t="str">
        <f t="shared" si="5"/>
        <v/>
      </c>
      <c r="Z17" s="43" t="str">
        <f t="shared" si="11"/>
        <v/>
      </c>
      <c r="AA17" s="43" t="str">
        <f t="shared" si="6"/>
        <v/>
      </c>
      <c r="AB17" s="47" t="str">
        <f t="shared" si="2"/>
        <v/>
      </c>
      <c r="AC17" s="43" t="str">
        <f t="shared" si="7"/>
        <v/>
      </c>
      <c r="AD17" s="43" t="str">
        <f t="shared" si="8"/>
        <v/>
      </c>
      <c r="AE17" s="43"/>
      <c r="AF17" s="43" t="str">
        <f t="shared" si="9"/>
        <v/>
      </c>
      <c r="AG17" s="48" t="s">
        <v>50</v>
      </c>
      <c r="AI17" s="29" t="str">
        <f t="shared" si="10"/>
        <v>　</v>
      </c>
    </row>
    <row r="18" spans="1:35" ht="22.5" customHeight="1" x14ac:dyDescent="0.15">
      <c r="A18" s="49">
        <v>12</v>
      </c>
      <c r="B18" s="50"/>
      <c r="C18" s="50"/>
      <c r="D18" s="50"/>
      <c r="E18" s="41"/>
      <c r="F18" s="50"/>
      <c r="G18" s="93"/>
      <c r="H18" s="94"/>
      <c r="I18" s="95"/>
      <c r="J18" s="96"/>
      <c r="K18" s="96"/>
      <c r="L18" s="96"/>
      <c r="M18" s="97"/>
      <c r="N18" s="51" t="str">
        <f t="shared" si="3"/>
        <v/>
      </c>
      <c r="R18" s="43" t="str">
        <f t="shared" si="0"/>
        <v/>
      </c>
      <c r="S18" s="44" t="str">
        <f t="shared" si="4"/>
        <v/>
      </c>
      <c r="T18" s="45"/>
      <c r="U18" s="45"/>
      <c r="V18" s="45"/>
      <c r="W18" s="46"/>
      <c r="X18" s="43"/>
      <c r="Y18" s="43" t="str">
        <f t="shared" si="5"/>
        <v/>
      </c>
      <c r="Z18" s="43" t="str">
        <f t="shared" si="11"/>
        <v/>
      </c>
      <c r="AA18" s="43" t="str">
        <f t="shared" si="6"/>
        <v/>
      </c>
      <c r="AB18" s="47" t="str">
        <f t="shared" si="2"/>
        <v/>
      </c>
      <c r="AC18" s="43" t="str">
        <f t="shared" si="7"/>
        <v/>
      </c>
      <c r="AD18" s="43" t="str">
        <f t="shared" si="8"/>
        <v/>
      </c>
      <c r="AE18" s="43"/>
      <c r="AF18" s="43" t="str">
        <f t="shared" si="9"/>
        <v/>
      </c>
      <c r="AG18" s="48" t="s">
        <v>50</v>
      </c>
      <c r="AI18" s="29" t="str">
        <f t="shared" si="10"/>
        <v>　</v>
      </c>
    </row>
    <row r="19" spans="1:35" ht="22.5" customHeight="1" x14ac:dyDescent="0.15">
      <c r="A19" s="49">
        <v>13</v>
      </c>
      <c r="B19" s="50"/>
      <c r="C19" s="50"/>
      <c r="D19" s="50"/>
      <c r="E19" s="41"/>
      <c r="F19" s="50"/>
      <c r="G19" s="93"/>
      <c r="H19" s="94"/>
      <c r="I19" s="95"/>
      <c r="J19" s="96"/>
      <c r="K19" s="96"/>
      <c r="L19" s="96"/>
      <c r="M19" s="97"/>
      <c r="N19" s="51" t="str">
        <f t="shared" si="3"/>
        <v/>
      </c>
      <c r="R19" s="43" t="str">
        <f t="shared" si="0"/>
        <v/>
      </c>
      <c r="S19" s="44" t="str">
        <f t="shared" si="4"/>
        <v/>
      </c>
      <c r="T19" s="45"/>
      <c r="U19" s="45"/>
      <c r="V19" s="45"/>
      <c r="W19" s="46"/>
      <c r="X19" s="43"/>
      <c r="Y19" s="43" t="str">
        <f t="shared" si="5"/>
        <v/>
      </c>
      <c r="Z19" s="43" t="str">
        <f t="shared" si="11"/>
        <v/>
      </c>
      <c r="AA19" s="43" t="str">
        <f t="shared" si="6"/>
        <v/>
      </c>
      <c r="AB19" s="47" t="str">
        <f t="shared" si="2"/>
        <v/>
      </c>
      <c r="AC19" s="43" t="str">
        <f t="shared" si="7"/>
        <v/>
      </c>
      <c r="AD19" s="43" t="str">
        <f t="shared" si="8"/>
        <v/>
      </c>
      <c r="AE19" s="43"/>
      <c r="AF19" s="43" t="str">
        <f t="shared" si="9"/>
        <v/>
      </c>
      <c r="AG19" s="48" t="s">
        <v>50</v>
      </c>
      <c r="AI19" s="29" t="str">
        <f t="shared" si="10"/>
        <v>　</v>
      </c>
    </row>
    <row r="20" spans="1:35" ht="22.5" customHeight="1" x14ac:dyDescent="0.15">
      <c r="A20" s="49">
        <v>14</v>
      </c>
      <c r="B20" s="50"/>
      <c r="C20" s="50"/>
      <c r="D20" s="50"/>
      <c r="E20" s="41"/>
      <c r="F20" s="50"/>
      <c r="G20" s="93"/>
      <c r="H20" s="94"/>
      <c r="I20" s="95"/>
      <c r="J20" s="96"/>
      <c r="K20" s="96"/>
      <c r="L20" s="96"/>
      <c r="M20" s="97"/>
      <c r="N20" s="51" t="str">
        <f t="shared" si="3"/>
        <v/>
      </c>
      <c r="R20" s="43" t="str">
        <f t="shared" si="0"/>
        <v/>
      </c>
      <c r="S20" s="44" t="str">
        <f t="shared" si="4"/>
        <v/>
      </c>
      <c r="T20" s="45"/>
      <c r="U20" s="45"/>
      <c r="V20" s="45"/>
      <c r="W20" s="46"/>
      <c r="X20" s="43"/>
      <c r="Y20" s="43" t="str">
        <f t="shared" si="5"/>
        <v/>
      </c>
      <c r="Z20" s="43" t="str">
        <f t="shared" si="11"/>
        <v/>
      </c>
      <c r="AA20" s="43" t="str">
        <f t="shared" si="6"/>
        <v/>
      </c>
      <c r="AB20" s="47" t="str">
        <f t="shared" si="2"/>
        <v/>
      </c>
      <c r="AC20" s="43" t="str">
        <f t="shared" si="7"/>
        <v/>
      </c>
      <c r="AD20" s="43" t="str">
        <f t="shared" si="8"/>
        <v/>
      </c>
      <c r="AE20" s="43"/>
      <c r="AF20" s="43" t="str">
        <f t="shared" si="9"/>
        <v/>
      </c>
      <c r="AG20" s="48" t="s">
        <v>50</v>
      </c>
      <c r="AI20" s="29" t="str">
        <f t="shared" si="10"/>
        <v>　</v>
      </c>
    </row>
    <row r="21" spans="1:35" ht="22.5" customHeight="1" x14ac:dyDescent="0.15">
      <c r="A21" s="49">
        <v>15</v>
      </c>
      <c r="B21" s="50"/>
      <c r="C21" s="50"/>
      <c r="D21" s="50"/>
      <c r="E21" s="41"/>
      <c r="F21" s="50"/>
      <c r="G21" s="93"/>
      <c r="H21" s="94"/>
      <c r="I21" s="95"/>
      <c r="J21" s="96"/>
      <c r="K21" s="96"/>
      <c r="L21" s="96"/>
      <c r="M21" s="97"/>
      <c r="N21" s="51" t="str">
        <f t="shared" si="3"/>
        <v/>
      </c>
      <c r="R21" s="43" t="str">
        <f t="shared" si="0"/>
        <v/>
      </c>
      <c r="S21" s="44" t="str">
        <f t="shared" si="4"/>
        <v/>
      </c>
      <c r="T21" s="45"/>
      <c r="U21" s="45"/>
      <c r="V21" s="45"/>
      <c r="W21" s="46"/>
      <c r="X21" s="43"/>
      <c r="Y21" s="43" t="str">
        <f t="shared" si="5"/>
        <v/>
      </c>
      <c r="Z21" s="43" t="str">
        <f t="shared" si="11"/>
        <v/>
      </c>
      <c r="AA21" s="43" t="str">
        <f t="shared" si="6"/>
        <v/>
      </c>
      <c r="AB21" s="47" t="str">
        <f t="shared" si="2"/>
        <v/>
      </c>
      <c r="AC21" s="43" t="str">
        <f t="shared" si="7"/>
        <v/>
      </c>
      <c r="AD21" s="43" t="str">
        <f t="shared" si="8"/>
        <v/>
      </c>
      <c r="AE21" s="43"/>
      <c r="AF21" s="43" t="str">
        <f t="shared" si="9"/>
        <v/>
      </c>
      <c r="AG21" s="48" t="s">
        <v>50</v>
      </c>
      <c r="AI21" s="29" t="str">
        <f t="shared" si="10"/>
        <v>　</v>
      </c>
    </row>
    <row r="22" spans="1:35" ht="22.5" customHeight="1" x14ac:dyDescent="0.15">
      <c r="A22" s="49">
        <v>16</v>
      </c>
      <c r="B22" s="50"/>
      <c r="C22" s="50"/>
      <c r="D22" s="50"/>
      <c r="E22" s="41"/>
      <c r="F22" s="50"/>
      <c r="G22" s="93"/>
      <c r="H22" s="94"/>
      <c r="I22" s="95"/>
      <c r="J22" s="96"/>
      <c r="K22" s="96"/>
      <c r="L22" s="96"/>
      <c r="M22" s="97"/>
      <c r="N22" s="51" t="str">
        <f t="shared" si="3"/>
        <v/>
      </c>
      <c r="R22" s="43" t="str">
        <f t="shared" si="0"/>
        <v/>
      </c>
      <c r="S22" s="44" t="str">
        <f t="shared" si="4"/>
        <v/>
      </c>
      <c r="T22" s="45"/>
      <c r="U22" s="45"/>
      <c r="V22" s="45"/>
      <c r="W22" s="46"/>
      <c r="X22" s="43"/>
      <c r="Y22" s="43" t="str">
        <f t="shared" si="5"/>
        <v/>
      </c>
      <c r="Z22" s="43" t="str">
        <f t="shared" si="11"/>
        <v/>
      </c>
      <c r="AA22" s="43" t="str">
        <f t="shared" si="6"/>
        <v/>
      </c>
      <c r="AB22" s="47" t="str">
        <f t="shared" si="2"/>
        <v/>
      </c>
      <c r="AC22" s="43" t="str">
        <f t="shared" si="7"/>
        <v/>
      </c>
      <c r="AD22" s="43" t="str">
        <f t="shared" si="8"/>
        <v/>
      </c>
      <c r="AE22" s="43"/>
      <c r="AF22" s="43" t="str">
        <f t="shared" si="9"/>
        <v/>
      </c>
      <c r="AG22" s="48" t="s">
        <v>50</v>
      </c>
      <c r="AI22" s="29" t="str">
        <f t="shared" si="10"/>
        <v>　</v>
      </c>
    </row>
    <row r="23" spans="1:35" ht="22.5" customHeight="1" x14ac:dyDescent="0.15">
      <c r="A23" s="49">
        <v>17</v>
      </c>
      <c r="B23" s="50"/>
      <c r="C23" s="50"/>
      <c r="D23" s="50"/>
      <c r="E23" s="41"/>
      <c r="F23" s="50"/>
      <c r="G23" s="93"/>
      <c r="H23" s="94"/>
      <c r="I23" s="95"/>
      <c r="J23" s="96"/>
      <c r="K23" s="96"/>
      <c r="L23" s="96"/>
      <c r="M23" s="97"/>
      <c r="N23" s="51" t="str">
        <f t="shared" si="3"/>
        <v/>
      </c>
      <c r="R23" s="43" t="str">
        <f t="shared" si="0"/>
        <v/>
      </c>
      <c r="S23" s="44" t="str">
        <f t="shared" si="4"/>
        <v/>
      </c>
      <c r="T23" s="45"/>
      <c r="U23" s="45"/>
      <c r="V23" s="45"/>
      <c r="W23" s="46"/>
      <c r="X23" s="43"/>
      <c r="Y23" s="43" t="str">
        <f t="shared" si="5"/>
        <v/>
      </c>
      <c r="Z23" s="43" t="str">
        <f t="shared" si="11"/>
        <v/>
      </c>
      <c r="AA23" s="43" t="str">
        <f t="shared" si="6"/>
        <v/>
      </c>
      <c r="AB23" s="47" t="str">
        <f t="shared" si="2"/>
        <v/>
      </c>
      <c r="AC23" s="43" t="str">
        <f t="shared" si="7"/>
        <v/>
      </c>
      <c r="AD23" s="43" t="str">
        <f t="shared" si="8"/>
        <v/>
      </c>
      <c r="AE23" s="43"/>
      <c r="AF23" s="43" t="str">
        <f t="shared" si="9"/>
        <v/>
      </c>
      <c r="AG23" s="48" t="s">
        <v>50</v>
      </c>
      <c r="AI23" s="29" t="str">
        <f t="shared" si="10"/>
        <v>　</v>
      </c>
    </row>
    <row r="24" spans="1:35" ht="22.5" customHeight="1" x14ac:dyDescent="0.15">
      <c r="A24" s="49">
        <v>18</v>
      </c>
      <c r="B24" s="50"/>
      <c r="C24" s="50"/>
      <c r="D24" s="50"/>
      <c r="E24" s="41"/>
      <c r="F24" s="50"/>
      <c r="G24" s="93"/>
      <c r="H24" s="94"/>
      <c r="I24" s="95"/>
      <c r="J24" s="96"/>
      <c r="K24" s="96"/>
      <c r="L24" s="96"/>
      <c r="M24" s="97"/>
      <c r="N24" s="51" t="str">
        <f t="shared" si="3"/>
        <v/>
      </c>
      <c r="R24" s="43" t="str">
        <f t="shared" si="0"/>
        <v/>
      </c>
      <c r="S24" s="44" t="str">
        <f t="shared" si="4"/>
        <v/>
      </c>
      <c r="T24" s="45"/>
      <c r="U24" s="45"/>
      <c r="V24" s="45"/>
      <c r="W24" s="46"/>
      <c r="X24" s="43"/>
      <c r="Y24" s="43" t="str">
        <f t="shared" si="5"/>
        <v/>
      </c>
      <c r="Z24" s="43" t="str">
        <f t="shared" si="11"/>
        <v/>
      </c>
      <c r="AA24" s="43" t="str">
        <f t="shared" si="6"/>
        <v/>
      </c>
      <c r="AB24" s="47" t="str">
        <f t="shared" si="2"/>
        <v/>
      </c>
      <c r="AC24" s="43" t="str">
        <f t="shared" si="7"/>
        <v/>
      </c>
      <c r="AD24" s="43" t="str">
        <f t="shared" si="8"/>
        <v/>
      </c>
      <c r="AE24" s="43"/>
      <c r="AF24" s="43" t="str">
        <f t="shared" si="9"/>
        <v/>
      </c>
      <c r="AG24" s="48" t="s">
        <v>50</v>
      </c>
      <c r="AI24" s="29" t="str">
        <f t="shared" si="10"/>
        <v>　</v>
      </c>
    </row>
    <row r="25" spans="1:35" ht="22.5" customHeight="1" x14ac:dyDescent="0.15">
      <c r="A25" s="49">
        <v>19</v>
      </c>
      <c r="B25" s="50"/>
      <c r="C25" s="50"/>
      <c r="D25" s="50"/>
      <c r="E25" s="41"/>
      <c r="F25" s="50"/>
      <c r="G25" s="93"/>
      <c r="H25" s="94"/>
      <c r="I25" s="95"/>
      <c r="J25" s="96"/>
      <c r="K25" s="96"/>
      <c r="L25" s="96"/>
      <c r="M25" s="97"/>
      <c r="N25" s="51" t="str">
        <f t="shared" si="3"/>
        <v/>
      </c>
      <c r="R25" s="43" t="str">
        <f t="shared" si="0"/>
        <v/>
      </c>
      <c r="S25" s="44" t="str">
        <f t="shared" si="4"/>
        <v/>
      </c>
      <c r="T25" s="45"/>
      <c r="U25" s="45"/>
      <c r="V25" s="45"/>
      <c r="W25" s="46"/>
      <c r="X25" s="43"/>
      <c r="Y25" s="43" t="str">
        <f t="shared" si="5"/>
        <v/>
      </c>
      <c r="Z25" s="43" t="str">
        <f t="shared" si="11"/>
        <v/>
      </c>
      <c r="AA25" s="43" t="str">
        <f t="shared" si="6"/>
        <v/>
      </c>
      <c r="AB25" s="47" t="str">
        <f t="shared" si="2"/>
        <v/>
      </c>
      <c r="AC25" s="43" t="str">
        <f t="shared" si="7"/>
        <v/>
      </c>
      <c r="AD25" s="43" t="str">
        <f t="shared" si="8"/>
        <v/>
      </c>
      <c r="AE25" s="43"/>
      <c r="AF25" s="43" t="str">
        <f t="shared" si="9"/>
        <v/>
      </c>
      <c r="AG25" s="48" t="s">
        <v>50</v>
      </c>
      <c r="AI25" s="29" t="str">
        <f t="shared" si="10"/>
        <v>　</v>
      </c>
    </row>
    <row r="26" spans="1:35" ht="22.5" customHeight="1" x14ac:dyDescent="0.15">
      <c r="A26" s="49">
        <v>20</v>
      </c>
      <c r="B26" s="50"/>
      <c r="C26" s="50"/>
      <c r="D26" s="50"/>
      <c r="E26" s="41"/>
      <c r="F26" s="50"/>
      <c r="G26" s="93"/>
      <c r="H26" s="94"/>
      <c r="I26" s="95"/>
      <c r="J26" s="96"/>
      <c r="K26" s="96"/>
      <c r="L26" s="96"/>
      <c r="M26" s="97"/>
      <c r="N26" s="51" t="str">
        <f t="shared" si="3"/>
        <v/>
      </c>
      <c r="R26" s="43" t="str">
        <f t="shared" si="0"/>
        <v/>
      </c>
      <c r="S26" s="44" t="str">
        <f t="shared" si="4"/>
        <v/>
      </c>
      <c r="T26" s="45"/>
      <c r="U26" s="45"/>
      <c r="V26" s="45"/>
      <c r="W26" s="46"/>
      <c r="X26" s="43"/>
      <c r="Y26" s="43" t="str">
        <f t="shared" si="5"/>
        <v/>
      </c>
      <c r="Z26" s="43" t="str">
        <f t="shared" si="11"/>
        <v/>
      </c>
      <c r="AA26" s="43" t="str">
        <f t="shared" si="6"/>
        <v/>
      </c>
      <c r="AB26" s="47" t="str">
        <f t="shared" si="2"/>
        <v/>
      </c>
      <c r="AC26" s="43" t="str">
        <f t="shared" si="7"/>
        <v/>
      </c>
      <c r="AD26" s="43" t="str">
        <f t="shared" si="8"/>
        <v/>
      </c>
      <c r="AE26" s="43"/>
      <c r="AF26" s="43" t="str">
        <f t="shared" si="9"/>
        <v/>
      </c>
      <c r="AG26" s="48" t="s">
        <v>50</v>
      </c>
      <c r="AI26" s="29" t="str">
        <f t="shared" si="10"/>
        <v>　</v>
      </c>
    </row>
    <row r="27" spans="1:35" ht="22.5" customHeight="1" x14ac:dyDescent="0.15">
      <c r="A27" s="49">
        <v>21</v>
      </c>
      <c r="B27" s="50"/>
      <c r="C27" s="50"/>
      <c r="D27" s="50"/>
      <c r="E27" s="41"/>
      <c r="F27" s="50"/>
      <c r="G27" s="93"/>
      <c r="H27" s="94"/>
      <c r="I27" s="95"/>
      <c r="J27" s="96"/>
      <c r="K27" s="96"/>
      <c r="L27" s="96"/>
      <c r="M27" s="97"/>
      <c r="N27" s="51" t="str">
        <f t="shared" si="3"/>
        <v/>
      </c>
      <c r="R27" s="43" t="str">
        <f t="shared" si="0"/>
        <v/>
      </c>
      <c r="S27" s="44" t="str">
        <f t="shared" si="4"/>
        <v/>
      </c>
      <c r="T27" s="45"/>
      <c r="U27" s="45"/>
      <c r="V27" s="45"/>
      <c r="W27" s="46"/>
      <c r="X27" s="43"/>
      <c r="Y27" s="43" t="str">
        <f t="shared" si="5"/>
        <v/>
      </c>
      <c r="Z27" s="43" t="str">
        <f t="shared" si="11"/>
        <v/>
      </c>
      <c r="AA27" s="43" t="str">
        <f t="shared" si="6"/>
        <v/>
      </c>
      <c r="AB27" s="47" t="str">
        <f t="shared" si="2"/>
        <v/>
      </c>
      <c r="AC27" s="43" t="str">
        <f t="shared" si="7"/>
        <v/>
      </c>
      <c r="AD27" s="43" t="str">
        <f t="shared" si="8"/>
        <v/>
      </c>
      <c r="AE27" s="43"/>
      <c r="AF27" s="43" t="str">
        <f t="shared" si="9"/>
        <v/>
      </c>
      <c r="AG27" s="48" t="s">
        <v>50</v>
      </c>
      <c r="AI27" s="29" t="str">
        <f t="shared" si="10"/>
        <v>　</v>
      </c>
    </row>
    <row r="28" spans="1:35" ht="22.5" customHeight="1" x14ac:dyDescent="0.15">
      <c r="A28" s="49">
        <v>22</v>
      </c>
      <c r="B28" s="50"/>
      <c r="C28" s="50"/>
      <c r="D28" s="50"/>
      <c r="E28" s="41"/>
      <c r="F28" s="50"/>
      <c r="G28" s="93"/>
      <c r="H28" s="94"/>
      <c r="I28" s="95"/>
      <c r="J28" s="96"/>
      <c r="K28" s="96"/>
      <c r="L28" s="96"/>
      <c r="M28" s="97"/>
      <c r="N28" s="51" t="str">
        <f t="shared" si="3"/>
        <v/>
      </c>
      <c r="R28" s="43" t="str">
        <f t="shared" si="0"/>
        <v/>
      </c>
      <c r="S28" s="44" t="str">
        <f t="shared" si="4"/>
        <v/>
      </c>
      <c r="T28" s="45"/>
      <c r="U28" s="45"/>
      <c r="V28" s="45"/>
      <c r="W28" s="46"/>
      <c r="X28" s="43"/>
      <c r="Y28" s="43" t="str">
        <f t="shared" si="5"/>
        <v/>
      </c>
      <c r="Z28" s="43" t="str">
        <f t="shared" si="11"/>
        <v/>
      </c>
      <c r="AA28" s="43" t="str">
        <f t="shared" si="6"/>
        <v/>
      </c>
      <c r="AB28" s="47" t="str">
        <f t="shared" si="2"/>
        <v/>
      </c>
      <c r="AC28" s="43" t="str">
        <f t="shared" si="7"/>
        <v/>
      </c>
      <c r="AD28" s="43" t="str">
        <f t="shared" si="8"/>
        <v/>
      </c>
      <c r="AE28" s="43"/>
      <c r="AF28" s="43" t="str">
        <f t="shared" si="9"/>
        <v/>
      </c>
      <c r="AG28" s="48" t="s">
        <v>50</v>
      </c>
      <c r="AI28" s="29" t="str">
        <f t="shared" si="10"/>
        <v>　</v>
      </c>
    </row>
    <row r="29" spans="1:35" ht="22.5" customHeight="1" x14ac:dyDescent="0.15">
      <c r="A29" s="49">
        <v>23</v>
      </c>
      <c r="B29" s="41"/>
      <c r="C29" s="41"/>
      <c r="D29" s="41"/>
      <c r="E29" s="41"/>
      <c r="F29" s="50"/>
      <c r="G29" s="93"/>
      <c r="H29" s="94"/>
      <c r="I29" s="95"/>
      <c r="J29" s="96"/>
      <c r="K29" s="96"/>
      <c r="L29" s="96"/>
      <c r="M29" s="97"/>
      <c r="N29" s="51" t="str">
        <f t="shared" si="3"/>
        <v/>
      </c>
      <c r="R29" s="43" t="str">
        <f t="shared" si="0"/>
        <v/>
      </c>
      <c r="S29" s="44" t="str">
        <f t="shared" si="4"/>
        <v/>
      </c>
      <c r="T29" s="45"/>
      <c r="U29" s="45"/>
      <c r="V29" s="45"/>
      <c r="W29" s="46"/>
      <c r="X29" s="43"/>
      <c r="Y29" s="43" t="str">
        <f t="shared" si="5"/>
        <v/>
      </c>
      <c r="Z29" s="43" t="str">
        <f t="shared" si="11"/>
        <v/>
      </c>
      <c r="AA29" s="43" t="str">
        <f t="shared" si="6"/>
        <v/>
      </c>
      <c r="AB29" s="47" t="str">
        <f t="shared" si="2"/>
        <v/>
      </c>
      <c r="AC29" s="43" t="str">
        <f t="shared" si="7"/>
        <v/>
      </c>
      <c r="AD29" s="43" t="str">
        <f t="shared" si="8"/>
        <v/>
      </c>
      <c r="AE29" s="43"/>
      <c r="AF29" s="43" t="str">
        <f t="shared" si="9"/>
        <v/>
      </c>
      <c r="AG29" s="48" t="s">
        <v>50</v>
      </c>
      <c r="AI29" s="29" t="str">
        <f t="shared" si="10"/>
        <v>　</v>
      </c>
    </row>
    <row r="30" spans="1:35" ht="22.5" customHeight="1" x14ac:dyDescent="0.15">
      <c r="A30" s="49">
        <v>24</v>
      </c>
      <c r="B30" s="50"/>
      <c r="C30" s="50"/>
      <c r="D30" s="50"/>
      <c r="E30" s="41"/>
      <c r="F30" s="50"/>
      <c r="G30" s="93"/>
      <c r="H30" s="94"/>
      <c r="I30" s="95"/>
      <c r="J30" s="96"/>
      <c r="K30" s="96"/>
      <c r="L30" s="96"/>
      <c r="M30" s="97"/>
      <c r="N30" s="51" t="str">
        <f t="shared" si="3"/>
        <v/>
      </c>
      <c r="R30" s="43" t="str">
        <f t="shared" si="0"/>
        <v/>
      </c>
      <c r="S30" s="44" t="str">
        <f t="shared" si="4"/>
        <v/>
      </c>
      <c r="T30" s="45"/>
      <c r="U30" s="45"/>
      <c r="V30" s="45"/>
      <c r="W30" s="46"/>
      <c r="X30" s="43"/>
      <c r="Y30" s="43" t="str">
        <f t="shared" si="5"/>
        <v/>
      </c>
      <c r="Z30" s="43" t="str">
        <f t="shared" si="11"/>
        <v/>
      </c>
      <c r="AA30" s="43" t="str">
        <f t="shared" si="6"/>
        <v/>
      </c>
      <c r="AB30" s="47" t="str">
        <f t="shared" si="2"/>
        <v/>
      </c>
      <c r="AC30" s="43" t="str">
        <f t="shared" si="7"/>
        <v/>
      </c>
      <c r="AD30" s="43" t="str">
        <f t="shared" si="8"/>
        <v/>
      </c>
      <c r="AE30" s="43"/>
      <c r="AF30" s="43" t="str">
        <f t="shared" si="9"/>
        <v/>
      </c>
      <c r="AG30" s="48" t="s">
        <v>50</v>
      </c>
      <c r="AI30" s="29" t="str">
        <f t="shared" si="10"/>
        <v>　</v>
      </c>
    </row>
    <row r="31" spans="1:35" ht="22.5" customHeight="1" x14ac:dyDescent="0.15">
      <c r="A31" s="52">
        <v>25</v>
      </c>
      <c r="B31" s="50"/>
      <c r="C31" s="50"/>
      <c r="D31" s="50"/>
      <c r="E31" s="41"/>
      <c r="F31" s="50"/>
      <c r="G31" s="93"/>
      <c r="H31" s="94"/>
      <c r="I31" s="98"/>
      <c r="J31" s="99"/>
      <c r="K31" s="99"/>
      <c r="L31" s="99"/>
      <c r="M31" s="100"/>
      <c r="N31" s="51" t="str">
        <f t="shared" si="3"/>
        <v/>
      </c>
      <c r="R31" s="43" t="str">
        <f t="shared" si="0"/>
        <v/>
      </c>
      <c r="S31" s="44" t="str">
        <f t="shared" si="4"/>
        <v/>
      </c>
      <c r="T31" s="45"/>
      <c r="U31" s="45"/>
      <c r="V31" s="45"/>
      <c r="W31" s="46"/>
      <c r="X31" s="43"/>
      <c r="Y31" s="43" t="str">
        <f t="shared" si="5"/>
        <v/>
      </c>
      <c r="Z31" s="43" t="str">
        <f t="shared" si="11"/>
        <v/>
      </c>
      <c r="AA31" s="43" t="str">
        <f t="shared" si="6"/>
        <v/>
      </c>
      <c r="AB31" s="47" t="str">
        <f t="shared" si="2"/>
        <v/>
      </c>
      <c r="AC31" s="43" t="str">
        <f t="shared" si="7"/>
        <v/>
      </c>
      <c r="AD31" s="43" t="str">
        <f t="shared" si="8"/>
        <v/>
      </c>
      <c r="AE31" s="43"/>
      <c r="AF31" s="43" t="str">
        <f t="shared" si="9"/>
        <v/>
      </c>
      <c r="AG31" s="48" t="s">
        <v>50</v>
      </c>
      <c r="AI31" s="29" t="str">
        <f t="shared" si="10"/>
        <v>　</v>
      </c>
    </row>
    <row r="32" spans="1:35" ht="22.5" customHeight="1" x14ac:dyDescent="0.15">
      <c r="A32" s="53"/>
      <c r="B32" s="54"/>
      <c r="C32" s="54"/>
      <c r="D32" s="54"/>
      <c r="E32" s="54"/>
      <c r="F32" s="54"/>
      <c r="G32" s="55" t="s">
        <v>52</v>
      </c>
      <c r="H32" s="101" t="s">
        <v>431</v>
      </c>
      <c r="I32" s="101"/>
      <c r="J32" s="101"/>
      <c r="K32" s="101"/>
      <c r="L32" s="101"/>
      <c r="M32" s="101"/>
      <c r="N32" s="56" t="s">
        <v>3</v>
      </c>
      <c r="T32" s="45"/>
      <c r="U32" s="45"/>
      <c r="V32" s="45"/>
      <c r="W32" s="46"/>
      <c r="AB32" s="57"/>
      <c r="AD32" s="43"/>
    </row>
    <row r="33" spans="1:30" ht="7.5" customHeight="1" x14ac:dyDescent="0.15">
      <c r="A33" s="58"/>
      <c r="B33" s="58"/>
      <c r="C33" s="58"/>
      <c r="D33" s="58"/>
      <c r="E33" s="58"/>
      <c r="F33" s="58"/>
      <c r="G33" s="59"/>
      <c r="H33" s="60"/>
      <c r="I33" s="60"/>
      <c r="J33" s="60"/>
      <c r="K33" s="60"/>
      <c r="L33" s="60"/>
      <c r="M33" s="60"/>
      <c r="N33" s="61"/>
      <c r="T33" s="45"/>
      <c r="U33" s="45"/>
      <c r="V33" s="45"/>
      <c r="W33" s="46"/>
      <c r="AB33" s="57"/>
      <c r="AD33" s="43"/>
    </row>
    <row r="34" spans="1:30" ht="22.5" customHeight="1" x14ac:dyDescent="0.15">
      <c r="A34" s="92" t="s">
        <v>425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T34" s="45"/>
      <c r="U34" s="45"/>
      <c r="V34" s="45"/>
      <c r="W34" s="46"/>
      <c r="AB34" s="57"/>
      <c r="AD34" s="43"/>
    </row>
    <row r="35" spans="1:30" ht="7.5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T35" s="45"/>
      <c r="U35" s="45"/>
      <c r="V35" s="45"/>
      <c r="W35" s="46"/>
      <c r="AB35" s="57"/>
      <c r="AD35" s="43"/>
    </row>
    <row r="36" spans="1:30" x14ac:dyDescent="0.15">
      <c r="A36" s="31"/>
      <c r="B36" s="31"/>
      <c r="C36" s="31" t="s">
        <v>424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T36" s="45"/>
      <c r="U36" s="45"/>
      <c r="V36" s="45"/>
      <c r="W36" s="46"/>
      <c r="AB36" s="57"/>
      <c r="AD36" s="43"/>
    </row>
    <row r="37" spans="1:30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T37" s="45"/>
      <c r="U37" s="45"/>
      <c r="V37" s="45"/>
      <c r="W37" s="46"/>
      <c r="AB37" s="57"/>
      <c r="AD37" s="43"/>
    </row>
    <row r="38" spans="1:30" x14ac:dyDescent="0.15">
      <c r="A38" s="31"/>
      <c r="B38" s="31"/>
      <c r="C38" s="88">
        <v>45364</v>
      </c>
      <c r="D38" s="88"/>
      <c r="E38" s="31"/>
      <c r="F38" s="31"/>
      <c r="G38" s="31"/>
      <c r="H38" s="31"/>
      <c r="I38" s="31"/>
      <c r="J38" s="31"/>
      <c r="K38" s="31"/>
      <c r="L38" s="31"/>
      <c r="M38" s="31"/>
      <c r="N38" s="31"/>
      <c r="T38" s="45"/>
      <c r="U38" s="45"/>
      <c r="V38" s="45"/>
      <c r="W38" s="46"/>
      <c r="AB38" s="57"/>
      <c r="AD38" s="43"/>
    </row>
    <row r="39" spans="1:30" ht="22.5" customHeight="1" x14ac:dyDescent="0.15">
      <c r="A39" s="31"/>
      <c r="B39" s="31"/>
      <c r="C39" s="83"/>
      <c r="D39" s="89" t="s">
        <v>437</v>
      </c>
      <c r="E39" s="89"/>
      <c r="F39" s="89"/>
      <c r="G39" s="89"/>
      <c r="H39" s="90" t="s">
        <v>432</v>
      </c>
      <c r="I39" s="90"/>
      <c r="J39" s="31"/>
      <c r="K39" s="31"/>
      <c r="L39" s="31"/>
      <c r="M39" s="31"/>
      <c r="N39" s="31"/>
      <c r="T39" s="45"/>
      <c r="U39" s="45"/>
      <c r="V39" s="45"/>
      <c r="W39" s="46"/>
      <c r="AB39" s="57"/>
      <c r="AD39" s="43"/>
    </row>
    <row r="40" spans="1:30" ht="22.5" customHeight="1" x14ac:dyDescent="0.15">
      <c r="A40" s="31"/>
      <c r="B40" s="31"/>
      <c r="C40" s="31"/>
      <c r="D40" s="31"/>
      <c r="E40" s="31"/>
      <c r="F40" s="31"/>
      <c r="G40" s="62" t="s">
        <v>414</v>
      </c>
      <c r="H40" s="91" t="s">
        <v>433</v>
      </c>
      <c r="I40" s="91"/>
      <c r="J40" s="91"/>
      <c r="K40" s="91"/>
      <c r="L40" s="91"/>
      <c r="M40" s="63" t="s">
        <v>3</v>
      </c>
      <c r="N40" s="31"/>
      <c r="T40" s="45"/>
      <c r="U40" s="45"/>
      <c r="V40" s="45"/>
      <c r="W40" s="46"/>
      <c r="AB40" s="57"/>
      <c r="AD40" s="43"/>
    </row>
    <row r="80" spans="5:34" x14ac:dyDescent="0.15">
      <c r="E80" s="69" t="s">
        <v>2</v>
      </c>
      <c r="F80" s="69" t="s">
        <v>0</v>
      </c>
      <c r="G80" s="69" t="s">
        <v>55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70" t="s">
        <v>56</v>
      </c>
      <c r="S80" s="71"/>
      <c r="AB80" s="26" t="s">
        <v>57</v>
      </c>
      <c r="AG80" s="69" t="s">
        <v>58</v>
      </c>
      <c r="AH80" s="72" t="s">
        <v>59</v>
      </c>
    </row>
    <row r="81" spans="3:37" x14ac:dyDescent="0.15">
      <c r="C81" s="25" t="s">
        <v>60</v>
      </c>
      <c r="E81" s="73">
        <v>1</v>
      </c>
      <c r="F81" s="69" t="s">
        <v>49</v>
      </c>
      <c r="G81" s="69" t="s">
        <v>422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 t="s">
        <v>61</v>
      </c>
      <c r="S81" s="71">
        <v>100000000</v>
      </c>
      <c r="AB81" s="26" t="s">
        <v>62</v>
      </c>
      <c r="AG81" s="69" t="s">
        <v>63</v>
      </c>
      <c r="AH81" s="72" t="s">
        <v>64</v>
      </c>
    </row>
    <row r="82" spans="3:37" x14ac:dyDescent="0.15">
      <c r="C82" s="25" t="s">
        <v>65</v>
      </c>
      <c r="E82" s="73">
        <v>2</v>
      </c>
      <c r="F82" s="69" t="s">
        <v>51</v>
      </c>
      <c r="G82" s="69" t="s">
        <v>438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70" t="s">
        <v>66</v>
      </c>
      <c r="S82" s="71">
        <v>110000000</v>
      </c>
      <c r="AB82" s="26" t="s">
        <v>67</v>
      </c>
      <c r="AG82" s="69" t="s">
        <v>68</v>
      </c>
      <c r="AH82" s="72" t="s">
        <v>69</v>
      </c>
    </row>
    <row r="83" spans="3:37" x14ac:dyDescent="0.15">
      <c r="C83" s="25" t="s">
        <v>70</v>
      </c>
      <c r="E83" s="73">
        <v>3</v>
      </c>
      <c r="F83" s="69"/>
      <c r="G83" s="69" t="s">
        <v>423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70" t="s">
        <v>71</v>
      </c>
      <c r="S83" s="71">
        <v>120000000</v>
      </c>
      <c r="AB83" s="26" t="s">
        <v>72</v>
      </c>
      <c r="AG83" s="69" t="s">
        <v>73</v>
      </c>
      <c r="AH83" s="72" t="s">
        <v>74</v>
      </c>
    </row>
    <row r="84" spans="3:37" x14ac:dyDescent="0.15">
      <c r="C84" s="25" t="s">
        <v>75</v>
      </c>
      <c r="E84" s="73">
        <v>4</v>
      </c>
      <c r="F84" s="69"/>
      <c r="G84" s="69" t="s">
        <v>439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70" t="s">
        <v>76</v>
      </c>
      <c r="S84" s="71">
        <v>130000000</v>
      </c>
      <c r="AB84" s="26" t="s">
        <v>77</v>
      </c>
      <c r="AG84" s="69" t="s">
        <v>78</v>
      </c>
      <c r="AH84" s="72" t="s">
        <v>79</v>
      </c>
    </row>
    <row r="85" spans="3:37" x14ac:dyDescent="0.15">
      <c r="C85" s="25" t="s">
        <v>80</v>
      </c>
      <c r="E85" s="73">
        <v>5</v>
      </c>
      <c r="F85" s="69"/>
      <c r="G85" s="69" t="s">
        <v>440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 t="s">
        <v>81</v>
      </c>
      <c r="S85" s="71">
        <v>140000000</v>
      </c>
      <c r="AG85" s="69" t="s">
        <v>50</v>
      </c>
      <c r="AH85" s="72" t="s">
        <v>82</v>
      </c>
    </row>
    <row r="86" spans="3:37" x14ac:dyDescent="0.15">
      <c r="C86" s="25" t="s">
        <v>83</v>
      </c>
      <c r="E86" s="73">
        <v>6</v>
      </c>
      <c r="F86" s="69"/>
      <c r="G86" s="69" t="s">
        <v>441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70" t="s">
        <v>84</v>
      </c>
      <c r="S86" s="71">
        <v>200000000</v>
      </c>
      <c r="AG86" s="69" t="s">
        <v>85</v>
      </c>
      <c r="AH86" s="72" t="s">
        <v>86</v>
      </c>
    </row>
    <row r="87" spans="3:37" x14ac:dyDescent="0.15">
      <c r="C87" s="25" t="s">
        <v>87</v>
      </c>
      <c r="E87" s="73" t="s">
        <v>88</v>
      </c>
      <c r="F87" s="69"/>
      <c r="G87" s="69" t="s">
        <v>411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70" t="s">
        <v>89</v>
      </c>
      <c r="S87" s="71">
        <v>210000000</v>
      </c>
      <c r="AG87" s="69" t="s">
        <v>90</v>
      </c>
      <c r="AH87" s="72" t="s">
        <v>91</v>
      </c>
    </row>
    <row r="88" spans="3:37" x14ac:dyDescent="0.15">
      <c r="C88" s="25" t="s">
        <v>92</v>
      </c>
      <c r="E88" s="73" t="s">
        <v>93</v>
      </c>
      <c r="F88" s="69"/>
      <c r="G88" s="69" t="s">
        <v>412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70" t="s">
        <v>94</v>
      </c>
      <c r="S88" s="71">
        <v>220000000</v>
      </c>
      <c r="AG88" s="69" t="s">
        <v>95</v>
      </c>
      <c r="AH88" s="72" t="s">
        <v>96</v>
      </c>
    </row>
    <row r="89" spans="3:37" x14ac:dyDescent="0.15">
      <c r="C89" s="25" t="s">
        <v>97</v>
      </c>
      <c r="E89" s="73" t="s">
        <v>98</v>
      </c>
      <c r="F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 t="s">
        <v>99</v>
      </c>
      <c r="S89" s="71">
        <v>230000000</v>
      </c>
      <c r="AG89" s="69" t="s">
        <v>100</v>
      </c>
      <c r="AH89" s="72">
        <v>10</v>
      </c>
    </row>
    <row r="90" spans="3:37" x14ac:dyDescent="0.15">
      <c r="C90" s="25" t="s">
        <v>101</v>
      </c>
      <c r="E90" s="73" t="s">
        <v>102</v>
      </c>
      <c r="F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 t="s">
        <v>103</v>
      </c>
      <c r="S90" s="71">
        <v>240000000</v>
      </c>
      <c r="AG90" s="69" t="s">
        <v>104</v>
      </c>
      <c r="AH90" s="72">
        <v>11</v>
      </c>
    </row>
    <row r="91" spans="3:37" x14ac:dyDescent="0.15">
      <c r="C91" s="25" t="s">
        <v>105</v>
      </c>
      <c r="E91" s="73" t="s">
        <v>106</v>
      </c>
      <c r="F91" s="69"/>
      <c r="H91" s="69"/>
      <c r="I91" s="69"/>
      <c r="J91" s="69"/>
      <c r="K91" s="69"/>
      <c r="L91" s="69"/>
      <c r="M91" s="69"/>
      <c r="N91" s="69"/>
      <c r="O91" s="69"/>
      <c r="P91" s="69"/>
      <c r="Q91" s="70"/>
      <c r="R91" s="71"/>
      <c r="S91" s="26"/>
      <c r="AF91" s="69" t="s">
        <v>107</v>
      </c>
      <c r="AG91" s="72">
        <v>12</v>
      </c>
      <c r="AH91" s="29"/>
      <c r="AI91" s="30"/>
      <c r="AK91" s="25"/>
    </row>
    <row r="92" spans="3:37" x14ac:dyDescent="0.15">
      <c r="C92" s="25" t="s">
        <v>108</v>
      </c>
      <c r="E92" s="73" t="s">
        <v>109</v>
      </c>
      <c r="F92" s="69"/>
      <c r="G92" s="74" t="s">
        <v>49</v>
      </c>
      <c r="H92" s="74" t="s">
        <v>51</v>
      </c>
      <c r="I92" s="69"/>
      <c r="J92" s="69"/>
      <c r="K92" s="69"/>
      <c r="L92" s="69"/>
      <c r="M92" s="69"/>
      <c r="N92" s="69"/>
      <c r="O92" s="69"/>
      <c r="P92" s="69"/>
      <c r="Q92" s="70"/>
      <c r="R92" s="71"/>
      <c r="S92" s="26"/>
      <c r="AF92" s="69" t="s">
        <v>110</v>
      </c>
      <c r="AG92" s="72">
        <v>13</v>
      </c>
      <c r="AH92" s="29"/>
      <c r="AI92" s="30"/>
      <c r="AK92" s="25"/>
    </row>
    <row r="93" spans="3:37" x14ac:dyDescent="0.15">
      <c r="C93" s="25" t="s">
        <v>111</v>
      </c>
      <c r="E93" s="73" t="s">
        <v>112</v>
      </c>
      <c r="F93" s="69"/>
      <c r="G93" s="69" t="s">
        <v>422</v>
      </c>
      <c r="H93" s="69" t="s">
        <v>438</v>
      </c>
      <c r="I93" s="69"/>
      <c r="J93" s="69"/>
      <c r="K93" s="69"/>
      <c r="L93" s="69"/>
      <c r="M93" s="69"/>
      <c r="N93" s="69"/>
      <c r="O93" s="69"/>
      <c r="P93" s="69"/>
      <c r="Q93" s="70"/>
      <c r="R93" s="71"/>
      <c r="S93" s="26"/>
      <c r="AF93" s="69" t="s">
        <v>113</v>
      </c>
      <c r="AG93" s="72">
        <v>14</v>
      </c>
      <c r="AH93" s="29"/>
      <c r="AI93" s="30"/>
      <c r="AK93" s="25"/>
    </row>
    <row r="94" spans="3:37" x14ac:dyDescent="0.15">
      <c r="C94" s="25" t="s">
        <v>114</v>
      </c>
      <c r="E94" s="73" t="s">
        <v>115</v>
      </c>
      <c r="F94" s="69"/>
      <c r="G94" s="69" t="s">
        <v>423</v>
      </c>
      <c r="H94" s="69" t="s">
        <v>439</v>
      </c>
      <c r="I94" s="69"/>
      <c r="J94" s="69"/>
      <c r="K94" s="69"/>
      <c r="L94" s="69"/>
      <c r="M94" s="69"/>
      <c r="N94" s="69"/>
      <c r="O94" s="69"/>
      <c r="P94" s="69"/>
      <c r="Q94" s="70"/>
      <c r="R94" s="71"/>
      <c r="S94" s="26"/>
      <c r="AF94" s="69" t="s">
        <v>116</v>
      </c>
      <c r="AG94" s="72">
        <v>15</v>
      </c>
      <c r="AH94" s="29"/>
      <c r="AI94" s="30"/>
      <c r="AK94" s="25"/>
    </row>
    <row r="95" spans="3:37" x14ac:dyDescent="0.15">
      <c r="C95" s="25" t="s">
        <v>117</v>
      </c>
      <c r="E95" s="73" t="s">
        <v>118</v>
      </c>
      <c r="F95" s="69"/>
      <c r="G95" s="69" t="s">
        <v>440</v>
      </c>
      <c r="H95" s="69" t="s">
        <v>441</v>
      </c>
      <c r="I95" s="69"/>
      <c r="J95" s="69"/>
      <c r="K95" s="69"/>
      <c r="L95" s="69"/>
      <c r="M95" s="69"/>
      <c r="N95" s="69"/>
      <c r="O95" s="69"/>
      <c r="P95" s="69"/>
      <c r="Q95" s="70"/>
      <c r="R95" s="71"/>
      <c r="S95" s="26"/>
      <c r="AF95" s="69" t="s">
        <v>119</v>
      </c>
      <c r="AG95" s="72">
        <v>16</v>
      </c>
      <c r="AH95" s="29"/>
      <c r="AI95" s="30"/>
      <c r="AK95" s="25"/>
    </row>
    <row r="96" spans="3:37" x14ac:dyDescent="0.15">
      <c r="C96" s="25" t="s">
        <v>120</v>
      </c>
      <c r="E96" s="73" t="s">
        <v>109</v>
      </c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70"/>
      <c r="R96" s="71"/>
      <c r="S96" s="26"/>
      <c r="AF96" s="69" t="s">
        <v>121</v>
      </c>
      <c r="AG96" s="72">
        <v>17</v>
      </c>
      <c r="AH96" s="29"/>
      <c r="AI96" s="30"/>
      <c r="AK96" s="25"/>
    </row>
    <row r="97" spans="3:37" x14ac:dyDescent="0.15">
      <c r="C97" s="25" t="s">
        <v>122</v>
      </c>
      <c r="E97" s="73" t="s">
        <v>123</v>
      </c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70"/>
      <c r="R97" s="71"/>
      <c r="S97" s="26"/>
      <c r="AF97" s="69" t="s">
        <v>124</v>
      </c>
      <c r="AG97" s="72">
        <v>18</v>
      </c>
      <c r="AH97" s="29"/>
      <c r="AI97" s="30"/>
      <c r="AK97" s="25"/>
    </row>
    <row r="98" spans="3:37" x14ac:dyDescent="0.15">
      <c r="C98" s="25" t="s">
        <v>125</v>
      </c>
      <c r="E98" s="73" t="s">
        <v>126</v>
      </c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70"/>
      <c r="R98" s="71"/>
      <c r="S98" s="26"/>
      <c r="AF98" s="69" t="s">
        <v>127</v>
      </c>
      <c r="AG98" s="72">
        <v>19</v>
      </c>
      <c r="AH98" s="29"/>
      <c r="AI98" s="30"/>
      <c r="AK98" s="25"/>
    </row>
    <row r="99" spans="3:37" x14ac:dyDescent="0.15">
      <c r="C99" s="25" t="s">
        <v>128</v>
      </c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70"/>
      <c r="R99" s="71"/>
      <c r="S99" s="26"/>
      <c r="AF99" s="69" t="s">
        <v>129</v>
      </c>
      <c r="AG99" s="72">
        <v>20</v>
      </c>
      <c r="AH99" s="29"/>
      <c r="AI99" s="30"/>
      <c r="AK99" s="25"/>
    </row>
    <row r="100" spans="3:37" x14ac:dyDescent="0.15">
      <c r="C100" s="25" t="s">
        <v>130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70"/>
      <c r="R100" s="71"/>
      <c r="S100" s="26"/>
      <c r="AF100" s="69" t="s">
        <v>131</v>
      </c>
      <c r="AG100" s="72">
        <v>21</v>
      </c>
      <c r="AH100" s="29"/>
      <c r="AI100" s="30"/>
      <c r="AK100" s="25"/>
    </row>
    <row r="101" spans="3:37" x14ac:dyDescent="0.15">
      <c r="C101" s="25" t="s">
        <v>132</v>
      </c>
      <c r="E101" s="69"/>
      <c r="F101" s="69"/>
      <c r="G101" s="69" t="s">
        <v>414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70"/>
      <c r="R101" s="71"/>
      <c r="S101" s="26"/>
      <c r="AF101" s="69" t="s">
        <v>133</v>
      </c>
      <c r="AG101" s="72">
        <v>22</v>
      </c>
      <c r="AH101" s="29"/>
      <c r="AI101" s="30"/>
      <c r="AK101" s="25"/>
    </row>
    <row r="102" spans="3:37" x14ac:dyDescent="0.15">
      <c r="C102" s="25" t="s">
        <v>134</v>
      </c>
      <c r="E102" s="69"/>
      <c r="F102" s="69"/>
      <c r="G102" s="69" t="s">
        <v>415</v>
      </c>
      <c r="H102" s="69"/>
      <c r="I102" s="69"/>
      <c r="J102" s="69"/>
      <c r="K102" s="69"/>
      <c r="L102" s="69"/>
      <c r="M102" s="69"/>
      <c r="N102" s="69"/>
      <c r="O102" s="69"/>
      <c r="P102" s="69"/>
      <c r="Q102" s="70"/>
      <c r="R102" s="71"/>
      <c r="S102" s="26"/>
      <c r="AF102" s="69" t="s">
        <v>135</v>
      </c>
      <c r="AG102" s="72">
        <v>23</v>
      </c>
      <c r="AH102" s="29"/>
      <c r="AI102" s="30"/>
      <c r="AK102" s="25"/>
    </row>
    <row r="103" spans="3:37" x14ac:dyDescent="0.15">
      <c r="C103" s="25" t="s">
        <v>136</v>
      </c>
      <c r="E103" s="69"/>
      <c r="F103" s="69"/>
      <c r="G103" s="69" t="s">
        <v>416</v>
      </c>
      <c r="H103" s="69"/>
      <c r="I103" s="69"/>
      <c r="J103" s="69"/>
      <c r="K103" s="69"/>
      <c r="L103" s="69"/>
      <c r="M103" s="69"/>
      <c r="N103" s="69"/>
      <c r="O103" s="69"/>
      <c r="P103" s="69"/>
      <c r="Q103" s="70"/>
      <c r="R103" s="71"/>
      <c r="S103" s="26"/>
      <c r="AF103" s="69" t="s">
        <v>137</v>
      </c>
      <c r="AG103" s="72">
        <v>24</v>
      </c>
      <c r="AH103" s="29"/>
      <c r="AI103" s="30"/>
      <c r="AK103" s="25"/>
    </row>
    <row r="104" spans="3:37" x14ac:dyDescent="0.15">
      <c r="C104" s="25" t="s">
        <v>138</v>
      </c>
      <c r="E104" s="69"/>
      <c r="F104" s="69"/>
      <c r="G104" s="69" t="s">
        <v>417</v>
      </c>
      <c r="H104" s="69"/>
      <c r="I104" s="69"/>
      <c r="J104" s="69"/>
      <c r="K104" s="69"/>
      <c r="L104" s="69"/>
      <c r="M104" s="69"/>
      <c r="N104" s="69"/>
      <c r="O104" s="69"/>
      <c r="P104" s="69"/>
      <c r="Q104" s="70"/>
      <c r="R104" s="71"/>
      <c r="S104" s="26"/>
      <c r="AF104" s="69" t="s">
        <v>139</v>
      </c>
      <c r="AG104" s="72">
        <v>25</v>
      </c>
      <c r="AH104" s="29"/>
      <c r="AI104" s="30"/>
      <c r="AK104" s="25"/>
    </row>
    <row r="105" spans="3:37" x14ac:dyDescent="0.15">
      <c r="C105" s="25" t="s">
        <v>140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70"/>
      <c r="R105" s="71"/>
      <c r="S105" s="26"/>
      <c r="AF105" s="69" t="s">
        <v>141</v>
      </c>
      <c r="AG105" s="72">
        <v>26</v>
      </c>
      <c r="AH105" s="29"/>
      <c r="AI105" s="30"/>
      <c r="AK105" s="25"/>
    </row>
    <row r="106" spans="3:37" x14ac:dyDescent="0.15">
      <c r="C106" s="25" t="s">
        <v>142</v>
      </c>
      <c r="E106" s="69"/>
      <c r="F106" s="69"/>
      <c r="G106" s="69"/>
      <c r="H106" s="76"/>
      <c r="I106" s="69"/>
      <c r="J106" s="69"/>
      <c r="K106" s="69"/>
      <c r="L106" s="69"/>
      <c r="M106" s="69"/>
      <c r="N106" s="69"/>
      <c r="O106" s="69"/>
      <c r="P106" s="69"/>
      <c r="Q106" s="70"/>
      <c r="R106" s="71"/>
      <c r="S106" s="26"/>
      <c r="AF106" s="69" t="s">
        <v>143</v>
      </c>
      <c r="AG106" s="72">
        <v>27</v>
      </c>
      <c r="AH106" s="29"/>
      <c r="AI106" s="30"/>
      <c r="AK106" s="25"/>
    </row>
    <row r="107" spans="3:37" x14ac:dyDescent="0.15">
      <c r="C107" s="25" t="s">
        <v>144</v>
      </c>
      <c r="E107" s="69"/>
      <c r="F107" s="69"/>
      <c r="G107" s="69"/>
      <c r="H107" s="76"/>
      <c r="I107" s="69"/>
      <c r="J107" s="69"/>
      <c r="K107" s="69"/>
      <c r="L107" s="69"/>
      <c r="M107" s="69"/>
      <c r="N107" s="69"/>
      <c r="O107" s="69"/>
      <c r="P107" s="69"/>
      <c r="Q107" s="70"/>
      <c r="R107" s="71"/>
      <c r="S107" s="26"/>
      <c r="AF107" s="69" t="s">
        <v>145</v>
      </c>
      <c r="AG107" s="72">
        <v>28</v>
      </c>
      <c r="AH107" s="29"/>
      <c r="AI107" s="30"/>
      <c r="AK107" s="25"/>
    </row>
    <row r="108" spans="3:37" x14ac:dyDescent="0.15">
      <c r="C108" s="25" t="s">
        <v>146</v>
      </c>
      <c r="E108" s="69"/>
      <c r="F108" s="69"/>
      <c r="G108" s="69"/>
      <c r="H108" s="74"/>
      <c r="I108" s="69"/>
      <c r="J108" s="69"/>
      <c r="K108" s="69"/>
      <c r="L108" s="69"/>
      <c r="M108" s="69"/>
      <c r="N108" s="69"/>
      <c r="O108" s="69"/>
      <c r="P108" s="69"/>
      <c r="Q108" s="70"/>
      <c r="R108" s="71"/>
      <c r="S108" s="26"/>
      <c r="AF108" s="69" t="s">
        <v>147</v>
      </c>
      <c r="AG108" s="72">
        <v>29</v>
      </c>
      <c r="AH108" s="29"/>
      <c r="AI108" s="30"/>
      <c r="AK108" s="25"/>
    </row>
    <row r="109" spans="3:37" x14ac:dyDescent="0.15">
      <c r="C109" s="25" t="s">
        <v>148</v>
      </c>
      <c r="E109" s="69"/>
      <c r="F109" s="69"/>
      <c r="G109" s="69"/>
      <c r="H109" s="74"/>
      <c r="I109" s="69"/>
      <c r="J109" s="69"/>
      <c r="K109" s="69"/>
      <c r="L109" s="69"/>
      <c r="M109" s="69"/>
      <c r="N109" s="69"/>
      <c r="O109" s="69"/>
      <c r="P109" s="69"/>
      <c r="Q109" s="70"/>
      <c r="R109" s="71"/>
      <c r="S109" s="26"/>
      <c r="AF109" s="69" t="s">
        <v>149</v>
      </c>
      <c r="AG109" s="72">
        <v>30</v>
      </c>
      <c r="AH109" s="29"/>
      <c r="AI109" s="30"/>
      <c r="AK109" s="25"/>
    </row>
    <row r="110" spans="3:37" x14ac:dyDescent="0.15">
      <c r="C110" s="25" t="s">
        <v>150</v>
      </c>
      <c r="E110" s="69"/>
      <c r="F110" s="69"/>
      <c r="G110" s="69"/>
      <c r="H110" s="75"/>
      <c r="I110" s="69"/>
      <c r="J110" s="69"/>
      <c r="K110" s="69"/>
      <c r="L110" s="69"/>
      <c r="M110" s="69"/>
      <c r="N110" s="69"/>
      <c r="O110" s="69"/>
      <c r="P110" s="69"/>
      <c r="Q110" s="70"/>
      <c r="R110" s="71"/>
      <c r="S110" s="26"/>
      <c r="AF110" s="69" t="s">
        <v>151</v>
      </c>
      <c r="AG110" s="72">
        <v>31</v>
      </c>
      <c r="AH110" s="29"/>
      <c r="AI110" s="30"/>
      <c r="AK110" s="25"/>
    </row>
    <row r="111" spans="3:37" x14ac:dyDescent="0.15">
      <c r="C111" s="25" t="s">
        <v>152</v>
      </c>
      <c r="E111" s="69"/>
      <c r="F111" s="69"/>
      <c r="I111" s="69"/>
      <c r="J111" s="69"/>
      <c r="K111" s="69"/>
      <c r="L111" s="69"/>
      <c r="M111" s="69"/>
      <c r="N111" s="69"/>
      <c r="O111" s="69"/>
      <c r="P111" s="69"/>
      <c r="Q111" s="70"/>
      <c r="R111" s="71"/>
      <c r="S111" s="26"/>
      <c r="AF111" s="69" t="s">
        <v>153</v>
      </c>
      <c r="AG111" s="72">
        <v>32</v>
      </c>
      <c r="AH111" s="29"/>
      <c r="AI111" s="30"/>
      <c r="AK111" s="25"/>
    </row>
    <row r="112" spans="3:37" x14ac:dyDescent="0.15">
      <c r="C112" s="25" t="s">
        <v>154</v>
      </c>
      <c r="Q112" s="26"/>
      <c r="R112" s="27"/>
      <c r="S112" s="26"/>
      <c r="AF112" s="69" t="s">
        <v>155</v>
      </c>
      <c r="AG112" s="72">
        <v>33</v>
      </c>
      <c r="AH112" s="29"/>
      <c r="AI112" s="30"/>
      <c r="AK112" s="25"/>
    </row>
    <row r="113" spans="3:37" x14ac:dyDescent="0.15">
      <c r="C113" s="25" t="s">
        <v>156</v>
      </c>
      <c r="Q113" s="26"/>
      <c r="R113" s="27"/>
      <c r="S113" s="26"/>
      <c r="AF113" s="69" t="s">
        <v>157</v>
      </c>
      <c r="AG113" s="72">
        <v>34</v>
      </c>
      <c r="AH113" s="29"/>
      <c r="AI113" s="30"/>
      <c r="AK113" s="25"/>
    </row>
    <row r="114" spans="3:37" x14ac:dyDescent="0.15">
      <c r="C114" s="25" t="s">
        <v>158</v>
      </c>
      <c r="Q114" s="26"/>
      <c r="R114" s="27"/>
      <c r="S114" s="26"/>
      <c r="AF114" s="69" t="s">
        <v>159</v>
      </c>
      <c r="AG114" s="72">
        <v>35</v>
      </c>
      <c r="AH114" s="29"/>
      <c r="AI114" s="30"/>
      <c r="AK114" s="25"/>
    </row>
    <row r="115" spans="3:37" x14ac:dyDescent="0.15">
      <c r="C115" s="25" t="s">
        <v>160</v>
      </c>
      <c r="Q115" s="26"/>
      <c r="R115" s="27"/>
      <c r="S115" s="26"/>
      <c r="AF115" s="69" t="s">
        <v>161</v>
      </c>
      <c r="AG115" s="72">
        <v>36</v>
      </c>
      <c r="AH115" s="29"/>
      <c r="AI115" s="30"/>
      <c r="AK115" s="25"/>
    </row>
    <row r="116" spans="3:37" x14ac:dyDescent="0.15">
      <c r="C116" s="25" t="s">
        <v>162</v>
      </c>
      <c r="Q116" s="26"/>
      <c r="R116" s="27"/>
      <c r="S116" s="26"/>
      <c r="AF116" s="69" t="s">
        <v>163</v>
      </c>
      <c r="AG116" s="72">
        <v>37</v>
      </c>
      <c r="AH116" s="29"/>
      <c r="AI116" s="30"/>
      <c r="AK116" s="25"/>
    </row>
    <row r="117" spans="3:37" x14ac:dyDescent="0.15">
      <c r="C117" s="25" t="s">
        <v>164</v>
      </c>
      <c r="I117" s="75"/>
      <c r="J117" s="75"/>
      <c r="K117" s="75"/>
      <c r="L117" s="75"/>
      <c r="AG117" s="69" t="s">
        <v>165</v>
      </c>
      <c r="AH117" s="72">
        <v>38</v>
      </c>
    </row>
    <row r="118" spans="3:37" x14ac:dyDescent="0.15">
      <c r="C118" s="25" t="s">
        <v>166</v>
      </c>
      <c r="I118" s="75"/>
      <c r="J118" s="75"/>
      <c r="K118" s="75"/>
      <c r="L118" s="75"/>
      <c r="AG118" s="69" t="s">
        <v>167</v>
      </c>
      <c r="AH118" s="72">
        <v>39</v>
      </c>
    </row>
    <row r="119" spans="3:37" x14ac:dyDescent="0.15">
      <c r="C119" s="25" t="s">
        <v>168</v>
      </c>
      <c r="I119" s="75"/>
      <c r="J119" s="75"/>
      <c r="K119" s="75"/>
      <c r="L119" s="75"/>
      <c r="AG119" s="69" t="s">
        <v>169</v>
      </c>
      <c r="AH119" s="72">
        <v>40</v>
      </c>
    </row>
    <row r="120" spans="3:37" x14ac:dyDescent="0.15">
      <c r="C120" s="25" t="s">
        <v>170</v>
      </c>
      <c r="I120" s="75"/>
      <c r="J120" s="75"/>
      <c r="K120" s="75"/>
      <c r="L120" s="75"/>
      <c r="AG120" s="69" t="s">
        <v>171</v>
      </c>
      <c r="AH120" s="72">
        <v>41</v>
      </c>
    </row>
    <row r="121" spans="3:37" x14ac:dyDescent="0.15">
      <c r="C121" s="25" t="s">
        <v>172</v>
      </c>
      <c r="I121" s="75"/>
      <c r="J121" s="75"/>
      <c r="K121" s="75"/>
      <c r="L121" s="75"/>
      <c r="AG121" s="69" t="s">
        <v>173</v>
      </c>
      <c r="AH121" s="72">
        <v>42</v>
      </c>
    </row>
    <row r="122" spans="3:37" x14ac:dyDescent="0.15">
      <c r="C122" s="25" t="s">
        <v>174</v>
      </c>
      <c r="I122" s="75"/>
      <c r="J122" s="75"/>
      <c r="K122" s="75"/>
      <c r="L122" s="75"/>
      <c r="AG122" s="69" t="s">
        <v>175</v>
      </c>
      <c r="AH122" s="72">
        <v>43</v>
      </c>
    </row>
    <row r="123" spans="3:37" x14ac:dyDescent="0.15">
      <c r="C123" s="25" t="s">
        <v>176</v>
      </c>
      <c r="I123" s="75"/>
      <c r="J123" s="75"/>
      <c r="K123" s="75"/>
      <c r="L123" s="75"/>
      <c r="AG123" s="69" t="s">
        <v>177</v>
      </c>
      <c r="AH123" s="72">
        <v>44</v>
      </c>
    </row>
    <row r="124" spans="3:37" x14ac:dyDescent="0.15">
      <c r="C124" s="25" t="s">
        <v>178</v>
      </c>
      <c r="I124" s="75"/>
      <c r="J124" s="75"/>
      <c r="K124" s="75"/>
      <c r="L124" s="75"/>
      <c r="AG124" s="69" t="s">
        <v>179</v>
      </c>
      <c r="AH124" s="72">
        <v>45</v>
      </c>
    </row>
    <row r="125" spans="3:37" x14ac:dyDescent="0.15">
      <c r="C125" s="25" t="s">
        <v>180</v>
      </c>
      <c r="I125" s="75"/>
      <c r="J125" s="75"/>
      <c r="K125" s="75"/>
      <c r="L125" s="75"/>
      <c r="AG125" s="69" t="s">
        <v>181</v>
      </c>
      <c r="AH125" s="72">
        <v>46</v>
      </c>
    </row>
    <row r="126" spans="3:37" x14ac:dyDescent="0.15">
      <c r="C126" s="25" t="s">
        <v>182</v>
      </c>
      <c r="I126" s="75"/>
      <c r="J126" s="75"/>
      <c r="K126" s="75"/>
      <c r="L126" s="75"/>
      <c r="AG126" s="69" t="s">
        <v>183</v>
      </c>
      <c r="AH126" s="72">
        <v>47</v>
      </c>
    </row>
    <row r="127" spans="3:37" x14ac:dyDescent="0.15">
      <c r="C127" s="25" t="s">
        <v>184</v>
      </c>
      <c r="I127" s="75"/>
      <c r="J127" s="75"/>
      <c r="K127" s="75"/>
      <c r="L127" s="75"/>
      <c r="AG127" s="69" t="s">
        <v>185</v>
      </c>
      <c r="AH127" s="72">
        <v>49</v>
      </c>
    </row>
    <row r="128" spans="3:37" x14ac:dyDescent="0.15">
      <c r="C128" s="25" t="s">
        <v>186</v>
      </c>
      <c r="I128" s="75"/>
      <c r="J128" s="75"/>
      <c r="K128" s="75"/>
      <c r="L128" s="75"/>
    </row>
    <row r="129" spans="3:12" x14ac:dyDescent="0.15">
      <c r="C129" s="25" t="s">
        <v>187</v>
      </c>
      <c r="I129" s="75"/>
      <c r="J129" s="75"/>
      <c r="K129" s="75"/>
      <c r="L129" s="75"/>
    </row>
    <row r="130" spans="3:12" x14ac:dyDescent="0.15">
      <c r="C130" s="25" t="s">
        <v>188</v>
      </c>
      <c r="I130" s="75"/>
      <c r="J130" s="75"/>
      <c r="K130" s="75"/>
      <c r="L130" s="75"/>
    </row>
    <row r="131" spans="3:12" x14ac:dyDescent="0.15">
      <c r="C131" s="25" t="s">
        <v>189</v>
      </c>
      <c r="I131" s="75"/>
      <c r="J131" s="75"/>
      <c r="K131" s="75"/>
      <c r="L131" s="75"/>
    </row>
    <row r="132" spans="3:12" x14ac:dyDescent="0.15">
      <c r="C132" s="25" t="s">
        <v>190</v>
      </c>
      <c r="I132" s="75"/>
      <c r="J132" s="75"/>
      <c r="K132" s="75"/>
      <c r="L132" s="75"/>
    </row>
    <row r="133" spans="3:12" x14ac:dyDescent="0.15">
      <c r="C133" s="25" t="s">
        <v>191</v>
      </c>
      <c r="I133" s="75"/>
      <c r="J133" s="75"/>
      <c r="K133" s="75"/>
      <c r="L133" s="75"/>
    </row>
    <row r="134" spans="3:12" x14ac:dyDescent="0.15">
      <c r="C134" s="25" t="s">
        <v>192</v>
      </c>
      <c r="I134" s="75"/>
      <c r="J134" s="75"/>
      <c r="K134" s="75"/>
      <c r="L134" s="75"/>
    </row>
    <row r="135" spans="3:12" x14ac:dyDescent="0.15">
      <c r="C135" s="25" t="s">
        <v>193</v>
      </c>
      <c r="I135" s="75"/>
      <c r="J135" s="75"/>
      <c r="K135" s="75"/>
      <c r="L135" s="75"/>
    </row>
    <row r="136" spans="3:12" x14ac:dyDescent="0.15">
      <c r="C136" s="25" t="s">
        <v>194</v>
      </c>
    </row>
    <row r="137" spans="3:12" x14ac:dyDescent="0.15">
      <c r="C137" s="25" t="s">
        <v>195</v>
      </c>
    </row>
    <row r="138" spans="3:12" x14ac:dyDescent="0.15">
      <c r="C138" s="25" t="s">
        <v>196</v>
      </c>
    </row>
    <row r="139" spans="3:12" x14ac:dyDescent="0.15">
      <c r="C139" s="25" t="s">
        <v>197</v>
      </c>
    </row>
    <row r="140" spans="3:12" x14ac:dyDescent="0.15">
      <c r="C140" s="25" t="s">
        <v>198</v>
      </c>
    </row>
    <row r="141" spans="3:12" x14ac:dyDescent="0.15">
      <c r="C141" s="25" t="s">
        <v>199</v>
      </c>
    </row>
    <row r="142" spans="3:12" x14ac:dyDescent="0.15">
      <c r="C142" s="25" t="s">
        <v>200</v>
      </c>
    </row>
    <row r="143" spans="3:12" x14ac:dyDescent="0.15">
      <c r="C143" s="25" t="s">
        <v>201</v>
      </c>
    </row>
    <row r="144" spans="3:12" x14ac:dyDescent="0.15">
      <c r="C144" s="25" t="s">
        <v>202</v>
      </c>
    </row>
    <row r="145" spans="3:3" x14ac:dyDescent="0.15">
      <c r="C145" s="25" t="s">
        <v>203</v>
      </c>
    </row>
    <row r="146" spans="3:3" x14ac:dyDescent="0.15">
      <c r="C146" s="25" t="s">
        <v>204</v>
      </c>
    </row>
    <row r="147" spans="3:3" x14ac:dyDescent="0.15">
      <c r="C147" s="25" t="s">
        <v>205</v>
      </c>
    </row>
    <row r="148" spans="3:3" x14ac:dyDescent="0.15">
      <c r="C148" s="25" t="s">
        <v>206</v>
      </c>
    </row>
    <row r="149" spans="3:3" x14ac:dyDescent="0.15">
      <c r="C149" s="25" t="s">
        <v>207</v>
      </c>
    </row>
    <row r="150" spans="3:3" x14ac:dyDescent="0.15">
      <c r="C150" s="25" t="s">
        <v>208</v>
      </c>
    </row>
    <row r="151" spans="3:3" x14ac:dyDescent="0.15">
      <c r="C151" s="25" t="s">
        <v>209</v>
      </c>
    </row>
    <row r="152" spans="3:3" x14ac:dyDescent="0.15">
      <c r="C152" s="25" t="s">
        <v>210</v>
      </c>
    </row>
    <row r="153" spans="3:3" x14ac:dyDescent="0.15">
      <c r="C153" s="25" t="s">
        <v>211</v>
      </c>
    </row>
    <row r="154" spans="3:3" x14ac:dyDescent="0.15">
      <c r="C154" s="25" t="s">
        <v>212</v>
      </c>
    </row>
    <row r="155" spans="3:3" x14ac:dyDescent="0.15">
      <c r="C155" s="25" t="s">
        <v>213</v>
      </c>
    </row>
    <row r="156" spans="3:3" x14ac:dyDescent="0.15">
      <c r="C156" s="25" t="s">
        <v>214</v>
      </c>
    </row>
    <row r="157" spans="3:3" x14ac:dyDescent="0.15">
      <c r="C157" s="25" t="s">
        <v>215</v>
      </c>
    </row>
    <row r="158" spans="3:3" x14ac:dyDescent="0.15">
      <c r="C158" s="25" t="s">
        <v>216</v>
      </c>
    </row>
    <row r="159" spans="3:3" x14ac:dyDescent="0.15">
      <c r="C159" s="25" t="s">
        <v>217</v>
      </c>
    </row>
    <row r="160" spans="3:3" x14ac:dyDescent="0.15">
      <c r="C160" s="25" t="s">
        <v>218</v>
      </c>
    </row>
    <row r="161" spans="3:3" x14ac:dyDescent="0.15">
      <c r="C161" s="25" t="s">
        <v>219</v>
      </c>
    </row>
    <row r="162" spans="3:3" x14ac:dyDescent="0.15">
      <c r="C162" s="25" t="s">
        <v>220</v>
      </c>
    </row>
    <row r="163" spans="3:3" x14ac:dyDescent="0.15">
      <c r="C163" s="25" t="s">
        <v>221</v>
      </c>
    </row>
    <row r="164" spans="3:3" x14ac:dyDescent="0.15">
      <c r="C164" s="25" t="s">
        <v>222</v>
      </c>
    </row>
    <row r="165" spans="3:3" x14ac:dyDescent="0.15">
      <c r="C165" s="25" t="s">
        <v>223</v>
      </c>
    </row>
    <row r="166" spans="3:3" x14ac:dyDescent="0.15">
      <c r="C166" s="25" t="s">
        <v>224</v>
      </c>
    </row>
    <row r="167" spans="3:3" x14ac:dyDescent="0.15">
      <c r="C167" s="25" t="s">
        <v>225</v>
      </c>
    </row>
    <row r="168" spans="3:3" x14ac:dyDescent="0.15">
      <c r="C168" s="25" t="s">
        <v>226</v>
      </c>
    </row>
    <row r="169" spans="3:3" x14ac:dyDescent="0.15">
      <c r="C169" s="25" t="s">
        <v>227</v>
      </c>
    </row>
    <row r="170" spans="3:3" x14ac:dyDescent="0.15">
      <c r="C170" s="25" t="s">
        <v>228</v>
      </c>
    </row>
    <row r="171" spans="3:3" x14ac:dyDescent="0.15">
      <c r="C171" s="25" t="s">
        <v>229</v>
      </c>
    </row>
    <row r="172" spans="3:3" x14ac:dyDescent="0.15">
      <c r="C172" s="25" t="s">
        <v>230</v>
      </c>
    </row>
    <row r="173" spans="3:3" x14ac:dyDescent="0.15">
      <c r="C173" s="25" t="s">
        <v>231</v>
      </c>
    </row>
    <row r="174" spans="3:3" x14ac:dyDescent="0.15">
      <c r="C174" s="25" t="s">
        <v>232</v>
      </c>
    </row>
    <row r="175" spans="3:3" x14ac:dyDescent="0.15">
      <c r="C175" s="25" t="s">
        <v>233</v>
      </c>
    </row>
    <row r="176" spans="3:3" x14ac:dyDescent="0.15">
      <c r="C176" s="25" t="s">
        <v>234</v>
      </c>
    </row>
    <row r="177" spans="3:3" x14ac:dyDescent="0.15">
      <c r="C177" s="25" t="s">
        <v>235</v>
      </c>
    </row>
    <row r="178" spans="3:3" x14ac:dyDescent="0.15">
      <c r="C178" s="25" t="s">
        <v>236</v>
      </c>
    </row>
    <row r="179" spans="3:3" x14ac:dyDescent="0.15">
      <c r="C179" s="25" t="s">
        <v>237</v>
      </c>
    </row>
    <row r="180" spans="3:3" x14ac:dyDescent="0.15">
      <c r="C180" s="25" t="s">
        <v>238</v>
      </c>
    </row>
    <row r="181" spans="3:3" x14ac:dyDescent="0.15">
      <c r="C181" s="25" t="s">
        <v>239</v>
      </c>
    </row>
    <row r="182" spans="3:3" x14ac:dyDescent="0.15">
      <c r="C182" s="25" t="s">
        <v>240</v>
      </c>
    </row>
    <row r="183" spans="3:3" x14ac:dyDescent="0.15">
      <c r="C183" s="25" t="s">
        <v>241</v>
      </c>
    </row>
    <row r="184" spans="3:3" x14ac:dyDescent="0.15">
      <c r="C184" s="25" t="s">
        <v>242</v>
      </c>
    </row>
    <row r="185" spans="3:3" x14ac:dyDescent="0.15">
      <c r="C185" s="25" t="s">
        <v>243</v>
      </c>
    </row>
    <row r="186" spans="3:3" x14ac:dyDescent="0.15">
      <c r="C186" s="25" t="s">
        <v>244</v>
      </c>
    </row>
    <row r="187" spans="3:3" x14ac:dyDescent="0.15">
      <c r="C187" s="25" t="s">
        <v>245</v>
      </c>
    </row>
    <row r="188" spans="3:3" x14ac:dyDescent="0.15">
      <c r="C188" s="25" t="s">
        <v>246</v>
      </c>
    </row>
    <row r="189" spans="3:3" x14ac:dyDescent="0.15">
      <c r="C189" s="25" t="s">
        <v>247</v>
      </c>
    </row>
    <row r="190" spans="3:3" x14ac:dyDescent="0.15">
      <c r="C190" s="25" t="s">
        <v>248</v>
      </c>
    </row>
    <row r="191" spans="3:3" x14ac:dyDescent="0.15">
      <c r="C191" s="25" t="s">
        <v>249</v>
      </c>
    </row>
    <row r="192" spans="3:3" x14ac:dyDescent="0.15">
      <c r="C192" s="25" t="s">
        <v>250</v>
      </c>
    </row>
    <row r="193" spans="3:3" x14ac:dyDescent="0.15">
      <c r="C193" s="25" t="s">
        <v>251</v>
      </c>
    </row>
    <row r="194" spans="3:3" x14ac:dyDescent="0.15">
      <c r="C194" s="25" t="s">
        <v>252</v>
      </c>
    </row>
    <row r="195" spans="3:3" x14ac:dyDescent="0.15">
      <c r="C195" s="25" t="s">
        <v>253</v>
      </c>
    </row>
    <row r="196" spans="3:3" x14ac:dyDescent="0.15">
      <c r="C196" s="25" t="s">
        <v>254</v>
      </c>
    </row>
    <row r="197" spans="3:3" x14ac:dyDescent="0.15">
      <c r="C197" s="25" t="s">
        <v>255</v>
      </c>
    </row>
    <row r="198" spans="3:3" x14ac:dyDescent="0.15">
      <c r="C198" s="25" t="s">
        <v>256</v>
      </c>
    </row>
    <row r="199" spans="3:3" x14ac:dyDescent="0.15">
      <c r="C199" s="25" t="s">
        <v>257</v>
      </c>
    </row>
    <row r="200" spans="3:3" x14ac:dyDescent="0.15">
      <c r="C200" s="25" t="s">
        <v>258</v>
      </c>
    </row>
    <row r="201" spans="3:3" x14ac:dyDescent="0.15">
      <c r="C201" s="25" t="s">
        <v>259</v>
      </c>
    </row>
    <row r="202" spans="3:3" x14ac:dyDescent="0.15">
      <c r="C202" s="25" t="s">
        <v>260</v>
      </c>
    </row>
    <row r="203" spans="3:3" x14ac:dyDescent="0.15">
      <c r="C203" s="25" t="s">
        <v>261</v>
      </c>
    </row>
    <row r="204" spans="3:3" x14ac:dyDescent="0.15">
      <c r="C204" s="25" t="s">
        <v>262</v>
      </c>
    </row>
    <row r="205" spans="3:3" x14ac:dyDescent="0.15">
      <c r="C205" s="25" t="s">
        <v>263</v>
      </c>
    </row>
    <row r="206" spans="3:3" x14ac:dyDescent="0.15">
      <c r="C206" s="25" t="s">
        <v>264</v>
      </c>
    </row>
    <row r="207" spans="3:3" x14ac:dyDescent="0.15">
      <c r="C207" s="25" t="s">
        <v>265</v>
      </c>
    </row>
    <row r="208" spans="3:3" x14ac:dyDescent="0.15">
      <c r="C208" s="25" t="s">
        <v>266</v>
      </c>
    </row>
    <row r="209" spans="3:3" x14ac:dyDescent="0.15">
      <c r="C209" s="25" t="s">
        <v>267</v>
      </c>
    </row>
    <row r="210" spans="3:3" x14ac:dyDescent="0.15">
      <c r="C210" s="25" t="s">
        <v>268</v>
      </c>
    </row>
    <row r="211" spans="3:3" x14ac:dyDescent="0.15">
      <c r="C211" s="25" t="s">
        <v>269</v>
      </c>
    </row>
    <row r="212" spans="3:3" x14ac:dyDescent="0.15">
      <c r="C212" s="25" t="s">
        <v>270</v>
      </c>
    </row>
    <row r="213" spans="3:3" x14ac:dyDescent="0.15">
      <c r="C213" s="25" t="s">
        <v>271</v>
      </c>
    </row>
    <row r="214" spans="3:3" x14ac:dyDescent="0.15">
      <c r="C214" s="25" t="s">
        <v>272</v>
      </c>
    </row>
    <row r="215" spans="3:3" x14ac:dyDescent="0.15">
      <c r="C215" s="25" t="s">
        <v>273</v>
      </c>
    </row>
    <row r="216" spans="3:3" x14ac:dyDescent="0.15">
      <c r="C216" s="25" t="s">
        <v>274</v>
      </c>
    </row>
    <row r="217" spans="3:3" x14ac:dyDescent="0.15">
      <c r="C217" s="25" t="s">
        <v>275</v>
      </c>
    </row>
    <row r="218" spans="3:3" x14ac:dyDescent="0.15">
      <c r="C218" s="25" t="s">
        <v>276</v>
      </c>
    </row>
    <row r="219" spans="3:3" x14ac:dyDescent="0.15">
      <c r="C219" s="25" t="s">
        <v>277</v>
      </c>
    </row>
    <row r="220" spans="3:3" x14ac:dyDescent="0.15">
      <c r="C220" s="25" t="s">
        <v>278</v>
      </c>
    </row>
    <row r="221" spans="3:3" x14ac:dyDescent="0.15">
      <c r="C221" s="25" t="s">
        <v>279</v>
      </c>
    </row>
    <row r="222" spans="3:3" x14ac:dyDescent="0.15">
      <c r="C222" s="25" t="s">
        <v>280</v>
      </c>
    </row>
    <row r="223" spans="3:3" x14ac:dyDescent="0.15">
      <c r="C223" s="25" t="s">
        <v>281</v>
      </c>
    </row>
    <row r="224" spans="3:3" x14ac:dyDescent="0.15">
      <c r="C224" s="25" t="s">
        <v>282</v>
      </c>
    </row>
    <row r="225" spans="3:3" x14ac:dyDescent="0.15">
      <c r="C225" s="25" t="s">
        <v>283</v>
      </c>
    </row>
    <row r="226" spans="3:3" x14ac:dyDescent="0.15">
      <c r="C226" s="25" t="s">
        <v>284</v>
      </c>
    </row>
    <row r="227" spans="3:3" x14ac:dyDescent="0.15">
      <c r="C227" s="25" t="s">
        <v>285</v>
      </c>
    </row>
    <row r="228" spans="3:3" x14ac:dyDescent="0.15">
      <c r="C228" s="25" t="s">
        <v>286</v>
      </c>
    </row>
    <row r="229" spans="3:3" x14ac:dyDescent="0.15">
      <c r="C229" s="25" t="s">
        <v>287</v>
      </c>
    </row>
    <row r="230" spans="3:3" x14ac:dyDescent="0.15">
      <c r="C230" s="25" t="s">
        <v>288</v>
      </c>
    </row>
    <row r="231" spans="3:3" x14ac:dyDescent="0.15">
      <c r="C231" s="25" t="s">
        <v>289</v>
      </c>
    </row>
    <row r="232" spans="3:3" x14ac:dyDescent="0.15">
      <c r="C232" s="25" t="s">
        <v>290</v>
      </c>
    </row>
    <row r="233" spans="3:3" x14ac:dyDescent="0.15">
      <c r="C233" s="25" t="s">
        <v>291</v>
      </c>
    </row>
    <row r="234" spans="3:3" x14ac:dyDescent="0.15">
      <c r="C234" s="25" t="s">
        <v>292</v>
      </c>
    </row>
    <row r="235" spans="3:3" x14ac:dyDescent="0.15">
      <c r="C235" s="25" t="s">
        <v>293</v>
      </c>
    </row>
    <row r="236" spans="3:3" x14ac:dyDescent="0.15">
      <c r="C236" s="25" t="s">
        <v>294</v>
      </c>
    </row>
    <row r="237" spans="3:3" x14ac:dyDescent="0.15">
      <c r="C237" s="25" t="s">
        <v>295</v>
      </c>
    </row>
    <row r="238" spans="3:3" x14ac:dyDescent="0.15">
      <c r="C238" s="25" t="s">
        <v>296</v>
      </c>
    </row>
    <row r="239" spans="3:3" x14ac:dyDescent="0.15">
      <c r="C239" s="25" t="s">
        <v>297</v>
      </c>
    </row>
    <row r="240" spans="3:3" x14ac:dyDescent="0.15">
      <c r="C240" s="25" t="s">
        <v>298</v>
      </c>
    </row>
    <row r="241" spans="3:3" x14ac:dyDescent="0.15">
      <c r="C241" s="25" t="s">
        <v>299</v>
      </c>
    </row>
    <row r="242" spans="3:3" x14ac:dyDescent="0.15">
      <c r="C242" s="25" t="s">
        <v>300</v>
      </c>
    </row>
    <row r="243" spans="3:3" x14ac:dyDescent="0.15">
      <c r="C243" s="25" t="s">
        <v>301</v>
      </c>
    </row>
    <row r="244" spans="3:3" x14ac:dyDescent="0.15">
      <c r="C244" s="25" t="s">
        <v>302</v>
      </c>
    </row>
    <row r="245" spans="3:3" x14ac:dyDescent="0.15">
      <c r="C245" s="25" t="s">
        <v>303</v>
      </c>
    </row>
    <row r="246" spans="3:3" x14ac:dyDescent="0.15">
      <c r="C246" s="25" t="s">
        <v>304</v>
      </c>
    </row>
    <row r="247" spans="3:3" x14ac:dyDescent="0.15">
      <c r="C247" s="25" t="s">
        <v>305</v>
      </c>
    </row>
    <row r="248" spans="3:3" x14ac:dyDescent="0.15">
      <c r="C248" s="25" t="s">
        <v>306</v>
      </c>
    </row>
    <row r="249" spans="3:3" x14ac:dyDescent="0.15">
      <c r="C249" s="25" t="s">
        <v>307</v>
      </c>
    </row>
    <row r="250" spans="3:3" x14ac:dyDescent="0.15">
      <c r="C250" s="25" t="s">
        <v>308</v>
      </c>
    </row>
    <row r="251" spans="3:3" x14ac:dyDescent="0.15">
      <c r="C251" s="25" t="s">
        <v>309</v>
      </c>
    </row>
    <row r="252" spans="3:3" x14ac:dyDescent="0.15">
      <c r="C252" s="25" t="s">
        <v>310</v>
      </c>
    </row>
    <row r="253" spans="3:3" x14ac:dyDescent="0.15">
      <c r="C253" s="25" t="s">
        <v>311</v>
      </c>
    </row>
    <row r="254" spans="3:3" x14ac:dyDescent="0.15">
      <c r="C254" s="25" t="s">
        <v>312</v>
      </c>
    </row>
    <row r="255" spans="3:3" x14ac:dyDescent="0.15">
      <c r="C255" s="25" t="s">
        <v>313</v>
      </c>
    </row>
    <row r="256" spans="3:3" x14ac:dyDescent="0.15">
      <c r="C256" s="25" t="s">
        <v>314</v>
      </c>
    </row>
    <row r="257" spans="3:3" x14ac:dyDescent="0.15">
      <c r="C257" s="25" t="s">
        <v>315</v>
      </c>
    </row>
    <row r="258" spans="3:3" x14ac:dyDescent="0.15">
      <c r="C258" s="25" t="s">
        <v>316</v>
      </c>
    </row>
    <row r="259" spans="3:3" x14ac:dyDescent="0.15">
      <c r="C259" s="25" t="s">
        <v>317</v>
      </c>
    </row>
    <row r="260" spans="3:3" x14ac:dyDescent="0.15">
      <c r="C260" s="25" t="s">
        <v>318</v>
      </c>
    </row>
    <row r="261" spans="3:3" x14ac:dyDescent="0.15">
      <c r="C261" s="25" t="s">
        <v>319</v>
      </c>
    </row>
    <row r="262" spans="3:3" x14ac:dyDescent="0.15">
      <c r="C262" s="25" t="s">
        <v>320</v>
      </c>
    </row>
    <row r="263" spans="3:3" x14ac:dyDescent="0.15">
      <c r="C263" s="25" t="s">
        <v>321</v>
      </c>
    </row>
    <row r="264" spans="3:3" x14ac:dyDescent="0.15">
      <c r="C264" s="25" t="s">
        <v>322</v>
      </c>
    </row>
    <row r="265" spans="3:3" x14ac:dyDescent="0.15">
      <c r="C265" s="25" t="s">
        <v>323</v>
      </c>
    </row>
    <row r="266" spans="3:3" x14ac:dyDescent="0.15">
      <c r="C266" s="25" t="s">
        <v>324</v>
      </c>
    </row>
    <row r="267" spans="3:3" x14ac:dyDescent="0.15">
      <c r="C267" s="25" t="s">
        <v>325</v>
      </c>
    </row>
    <row r="268" spans="3:3" x14ac:dyDescent="0.15">
      <c r="C268" s="25" t="s">
        <v>326</v>
      </c>
    </row>
    <row r="269" spans="3:3" x14ac:dyDescent="0.15">
      <c r="C269" s="25" t="s">
        <v>327</v>
      </c>
    </row>
    <row r="270" spans="3:3" x14ac:dyDescent="0.15">
      <c r="C270" s="25" t="s">
        <v>328</v>
      </c>
    </row>
    <row r="271" spans="3:3" x14ac:dyDescent="0.15">
      <c r="C271" s="25" t="s">
        <v>329</v>
      </c>
    </row>
    <row r="272" spans="3:3" x14ac:dyDescent="0.15">
      <c r="C272" s="25" t="s">
        <v>330</v>
      </c>
    </row>
    <row r="273" spans="3:3" x14ac:dyDescent="0.15">
      <c r="C273" s="25" t="s">
        <v>331</v>
      </c>
    </row>
    <row r="274" spans="3:3" x14ac:dyDescent="0.15">
      <c r="C274" s="25" t="s">
        <v>332</v>
      </c>
    </row>
    <row r="275" spans="3:3" x14ac:dyDescent="0.15">
      <c r="C275" s="25" t="s">
        <v>333</v>
      </c>
    </row>
    <row r="276" spans="3:3" x14ac:dyDescent="0.15">
      <c r="C276" s="25" t="s">
        <v>334</v>
      </c>
    </row>
    <row r="277" spans="3:3" x14ac:dyDescent="0.15">
      <c r="C277" s="25" t="s">
        <v>335</v>
      </c>
    </row>
    <row r="278" spans="3:3" x14ac:dyDescent="0.15">
      <c r="C278" s="25" t="s">
        <v>336</v>
      </c>
    </row>
    <row r="279" spans="3:3" x14ac:dyDescent="0.15">
      <c r="C279" s="25" t="s">
        <v>337</v>
      </c>
    </row>
    <row r="280" spans="3:3" x14ac:dyDescent="0.15">
      <c r="C280" s="25" t="s">
        <v>338</v>
      </c>
    </row>
    <row r="281" spans="3:3" x14ac:dyDescent="0.15">
      <c r="C281" s="25" t="s">
        <v>339</v>
      </c>
    </row>
    <row r="282" spans="3:3" x14ac:dyDescent="0.15">
      <c r="C282" s="25" t="s">
        <v>340</v>
      </c>
    </row>
    <row r="283" spans="3:3" x14ac:dyDescent="0.15">
      <c r="C283" s="25" t="s">
        <v>341</v>
      </c>
    </row>
    <row r="284" spans="3:3" x14ac:dyDescent="0.15">
      <c r="C284" s="25" t="s">
        <v>342</v>
      </c>
    </row>
    <row r="285" spans="3:3" x14ac:dyDescent="0.15">
      <c r="C285" s="25" t="s">
        <v>343</v>
      </c>
    </row>
    <row r="286" spans="3:3" x14ac:dyDescent="0.15">
      <c r="C286" s="25" t="s">
        <v>344</v>
      </c>
    </row>
    <row r="287" spans="3:3" x14ac:dyDescent="0.15">
      <c r="C287" s="25" t="s">
        <v>345</v>
      </c>
    </row>
    <row r="288" spans="3:3" x14ac:dyDescent="0.15">
      <c r="C288" s="25" t="s">
        <v>346</v>
      </c>
    </row>
    <row r="289" spans="3:3" x14ac:dyDescent="0.15">
      <c r="C289" s="25" t="s">
        <v>347</v>
      </c>
    </row>
    <row r="290" spans="3:3" x14ac:dyDescent="0.15">
      <c r="C290" s="25" t="s">
        <v>348</v>
      </c>
    </row>
    <row r="291" spans="3:3" x14ac:dyDescent="0.15">
      <c r="C291" s="25" t="s">
        <v>349</v>
      </c>
    </row>
    <row r="292" spans="3:3" x14ac:dyDescent="0.15">
      <c r="C292" s="25" t="s">
        <v>350</v>
      </c>
    </row>
    <row r="293" spans="3:3" x14ac:dyDescent="0.15">
      <c r="C293" s="25" t="s">
        <v>351</v>
      </c>
    </row>
    <row r="294" spans="3:3" x14ac:dyDescent="0.15">
      <c r="C294" s="25" t="s">
        <v>352</v>
      </c>
    </row>
    <row r="295" spans="3:3" x14ac:dyDescent="0.15">
      <c r="C295" s="25" t="s">
        <v>353</v>
      </c>
    </row>
    <row r="296" spans="3:3" x14ac:dyDescent="0.15">
      <c r="C296" s="25" t="s">
        <v>354</v>
      </c>
    </row>
    <row r="297" spans="3:3" x14ac:dyDescent="0.15">
      <c r="C297" s="25" t="s">
        <v>355</v>
      </c>
    </row>
    <row r="298" spans="3:3" x14ac:dyDescent="0.15">
      <c r="C298" s="25" t="s">
        <v>356</v>
      </c>
    </row>
    <row r="299" spans="3:3" x14ac:dyDescent="0.15">
      <c r="C299" s="25" t="s">
        <v>357</v>
      </c>
    </row>
    <row r="300" spans="3:3" x14ac:dyDescent="0.15">
      <c r="C300" s="25" t="s">
        <v>358</v>
      </c>
    </row>
    <row r="301" spans="3:3" x14ac:dyDescent="0.15">
      <c r="C301" s="25" t="s">
        <v>359</v>
      </c>
    </row>
    <row r="302" spans="3:3" x14ac:dyDescent="0.15">
      <c r="C302" s="25" t="s">
        <v>360</v>
      </c>
    </row>
    <row r="303" spans="3:3" x14ac:dyDescent="0.15">
      <c r="C303" s="25" t="s">
        <v>361</v>
      </c>
    </row>
    <row r="304" spans="3:3" x14ac:dyDescent="0.15">
      <c r="C304" s="25" t="s">
        <v>362</v>
      </c>
    </row>
    <row r="305" spans="3:3" x14ac:dyDescent="0.15">
      <c r="C305" s="25" t="s">
        <v>363</v>
      </c>
    </row>
    <row r="306" spans="3:3" x14ac:dyDescent="0.15">
      <c r="C306" s="25" t="s">
        <v>364</v>
      </c>
    </row>
    <row r="307" spans="3:3" x14ac:dyDescent="0.15">
      <c r="C307" s="25" t="s">
        <v>365</v>
      </c>
    </row>
    <row r="308" spans="3:3" x14ac:dyDescent="0.15">
      <c r="C308" s="25" t="s">
        <v>366</v>
      </c>
    </row>
    <row r="309" spans="3:3" x14ac:dyDescent="0.15">
      <c r="C309" s="25" t="s">
        <v>367</v>
      </c>
    </row>
    <row r="310" spans="3:3" x14ac:dyDescent="0.15">
      <c r="C310" s="25" t="s">
        <v>368</v>
      </c>
    </row>
    <row r="311" spans="3:3" x14ac:dyDescent="0.15">
      <c r="C311" s="25" t="s">
        <v>369</v>
      </c>
    </row>
    <row r="312" spans="3:3" x14ac:dyDescent="0.15">
      <c r="C312" s="25" t="s">
        <v>370</v>
      </c>
    </row>
    <row r="313" spans="3:3" x14ac:dyDescent="0.15">
      <c r="C313" s="25" t="s">
        <v>371</v>
      </c>
    </row>
    <row r="314" spans="3:3" x14ac:dyDescent="0.15">
      <c r="C314" s="25" t="s">
        <v>372</v>
      </c>
    </row>
    <row r="315" spans="3:3" x14ac:dyDescent="0.15">
      <c r="C315" s="25" t="s">
        <v>373</v>
      </c>
    </row>
    <row r="316" spans="3:3" x14ac:dyDescent="0.15">
      <c r="C316" s="25" t="s">
        <v>374</v>
      </c>
    </row>
    <row r="317" spans="3:3" x14ac:dyDescent="0.15">
      <c r="C317" s="25" t="s">
        <v>375</v>
      </c>
    </row>
    <row r="318" spans="3:3" x14ac:dyDescent="0.15">
      <c r="C318" s="25" t="s">
        <v>376</v>
      </c>
    </row>
    <row r="319" spans="3:3" x14ac:dyDescent="0.15">
      <c r="C319" s="25" t="s">
        <v>377</v>
      </c>
    </row>
    <row r="320" spans="3:3" x14ac:dyDescent="0.15">
      <c r="C320" s="25" t="s">
        <v>378</v>
      </c>
    </row>
    <row r="321" spans="3:3" x14ac:dyDescent="0.15">
      <c r="C321" s="25" t="s">
        <v>379</v>
      </c>
    </row>
    <row r="322" spans="3:3" x14ac:dyDescent="0.15">
      <c r="C322" s="25" t="s">
        <v>380</v>
      </c>
    </row>
    <row r="323" spans="3:3" x14ac:dyDescent="0.15">
      <c r="C323" s="25" t="s">
        <v>381</v>
      </c>
    </row>
    <row r="324" spans="3:3" x14ac:dyDescent="0.15">
      <c r="C324" s="25" t="s">
        <v>382</v>
      </c>
    </row>
    <row r="325" spans="3:3" x14ac:dyDescent="0.15">
      <c r="C325" s="25" t="s">
        <v>383</v>
      </c>
    </row>
    <row r="326" spans="3:3" x14ac:dyDescent="0.15">
      <c r="C326" s="25" t="s">
        <v>384</v>
      </c>
    </row>
    <row r="327" spans="3:3" x14ac:dyDescent="0.15">
      <c r="C327" s="25" t="s">
        <v>385</v>
      </c>
    </row>
    <row r="328" spans="3:3" x14ac:dyDescent="0.15">
      <c r="C328" s="25" t="s">
        <v>386</v>
      </c>
    </row>
    <row r="329" spans="3:3" x14ac:dyDescent="0.15">
      <c r="C329" s="25" t="s">
        <v>387</v>
      </c>
    </row>
    <row r="330" spans="3:3" x14ac:dyDescent="0.15">
      <c r="C330" s="25" t="s">
        <v>388</v>
      </c>
    </row>
    <row r="331" spans="3:3" x14ac:dyDescent="0.15">
      <c r="C331" s="25" t="s">
        <v>389</v>
      </c>
    </row>
    <row r="332" spans="3:3" x14ac:dyDescent="0.15">
      <c r="C332" s="25" t="s">
        <v>390</v>
      </c>
    </row>
    <row r="333" spans="3:3" x14ac:dyDescent="0.15">
      <c r="C333" s="25" t="s">
        <v>391</v>
      </c>
    </row>
    <row r="334" spans="3:3" x14ac:dyDescent="0.15">
      <c r="C334" s="25" t="s">
        <v>392</v>
      </c>
    </row>
    <row r="335" spans="3:3" x14ac:dyDescent="0.15">
      <c r="C335" s="25" t="s">
        <v>393</v>
      </c>
    </row>
    <row r="336" spans="3:3" x14ac:dyDescent="0.15">
      <c r="C336" s="25" t="s">
        <v>394</v>
      </c>
    </row>
    <row r="337" spans="3:3" x14ac:dyDescent="0.15">
      <c r="C337" s="25" t="s">
        <v>395</v>
      </c>
    </row>
    <row r="338" spans="3:3" x14ac:dyDescent="0.15">
      <c r="C338" s="25" t="s">
        <v>396</v>
      </c>
    </row>
    <row r="339" spans="3:3" x14ac:dyDescent="0.15">
      <c r="C339" s="77" t="s">
        <v>397</v>
      </c>
    </row>
    <row r="340" spans="3:3" x14ac:dyDescent="0.15">
      <c r="C340" s="77" t="s">
        <v>398</v>
      </c>
    </row>
    <row r="341" spans="3:3" x14ac:dyDescent="0.15">
      <c r="C341" s="77" t="s">
        <v>399</v>
      </c>
    </row>
    <row r="342" spans="3:3" x14ac:dyDescent="0.15">
      <c r="C342" s="77" t="s">
        <v>400</v>
      </c>
    </row>
    <row r="343" spans="3:3" x14ac:dyDescent="0.15">
      <c r="C343" s="77" t="s">
        <v>401</v>
      </c>
    </row>
    <row r="344" spans="3:3" x14ac:dyDescent="0.15">
      <c r="C344" s="78" t="s">
        <v>402</v>
      </c>
    </row>
    <row r="345" spans="3:3" x14ac:dyDescent="0.15">
      <c r="C345" s="78" t="s">
        <v>403</v>
      </c>
    </row>
    <row r="346" spans="3:3" x14ac:dyDescent="0.15">
      <c r="C346" s="78" t="s">
        <v>404</v>
      </c>
    </row>
    <row r="347" spans="3:3" x14ac:dyDescent="0.15">
      <c r="C347" s="78" t="s">
        <v>405</v>
      </c>
    </row>
    <row r="348" spans="3:3" x14ac:dyDescent="0.15">
      <c r="C348" s="78" t="s">
        <v>406</v>
      </c>
    </row>
    <row r="349" spans="3:3" x14ac:dyDescent="0.15">
      <c r="C349" s="78" t="s">
        <v>407</v>
      </c>
    </row>
    <row r="350" spans="3:3" x14ac:dyDescent="0.15">
      <c r="C350" s="78" t="s">
        <v>408</v>
      </c>
    </row>
    <row r="351" spans="3:3" x14ac:dyDescent="0.15">
      <c r="C351" s="78" t="s">
        <v>409</v>
      </c>
    </row>
    <row r="352" spans="3:3" x14ac:dyDescent="0.15">
      <c r="C352" s="78" t="s">
        <v>410</v>
      </c>
    </row>
  </sheetData>
  <mergeCells count="75">
    <mergeCell ref="A1:N1"/>
    <mergeCell ref="A3:B3"/>
    <mergeCell ref="C3:G3"/>
    <mergeCell ref="H3:I3"/>
    <mergeCell ref="J3:N3"/>
    <mergeCell ref="Y3:Z3"/>
    <mergeCell ref="G5:H6"/>
    <mergeCell ref="I5:M6"/>
    <mergeCell ref="N5:N6"/>
    <mergeCell ref="G7:H7"/>
    <mergeCell ref="I7:M7"/>
    <mergeCell ref="Y4:Z4"/>
    <mergeCell ref="G8:H8"/>
    <mergeCell ref="I8:M8"/>
    <mergeCell ref="A4:B4"/>
    <mergeCell ref="C4:G4"/>
    <mergeCell ref="H4:I4"/>
    <mergeCell ref="J4:N4"/>
    <mergeCell ref="A5:A6"/>
    <mergeCell ref="B5:B6"/>
    <mergeCell ref="C5:D5"/>
    <mergeCell ref="E5:E6"/>
    <mergeCell ref="F5:F6"/>
    <mergeCell ref="G12:H12"/>
    <mergeCell ref="I12:M12"/>
    <mergeCell ref="G13:H13"/>
    <mergeCell ref="I13:M13"/>
    <mergeCell ref="G14:H14"/>
    <mergeCell ref="I14:M14"/>
    <mergeCell ref="G9:H9"/>
    <mergeCell ref="I9:M9"/>
    <mergeCell ref="G10:H10"/>
    <mergeCell ref="I10:M10"/>
    <mergeCell ref="G11:H11"/>
    <mergeCell ref="I11:M11"/>
    <mergeCell ref="G18:H18"/>
    <mergeCell ref="I18:M18"/>
    <mergeCell ref="G19:H19"/>
    <mergeCell ref="I19:M19"/>
    <mergeCell ref="G20:H20"/>
    <mergeCell ref="I20:M20"/>
    <mergeCell ref="G15:H15"/>
    <mergeCell ref="I15:M15"/>
    <mergeCell ref="G16:H16"/>
    <mergeCell ref="I16:M16"/>
    <mergeCell ref="G17:H17"/>
    <mergeCell ref="I17:M17"/>
    <mergeCell ref="G24:H24"/>
    <mergeCell ref="I24:M24"/>
    <mergeCell ref="G25:H25"/>
    <mergeCell ref="I25:M25"/>
    <mergeCell ref="G26:H26"/>
    <mergeCell ref="I26:M26"/>
    <mergeCell ref="G21:H21"/>
    <mergeCell ref="I21:M21"/>
    <mergeCell ref="G22:H22"/>
    <mergeCell ref="I22:M22"/>
    <mergeCell ref="G23:H23"/>
    <mergeCell ref="I23:M23"/>
    <mergeCell ref="G30:H30"/>
    <mergeCell ref="I30:M30"/>
    <mergeCell ref="G31:H31"/>
    <mergeCell ref="I31:M31"/>
    <mergeCell ref="H32:M32"/>
    <mergeCell ref="G27:H27"/>
    <mergeCell ref="I27:M27"/>
    <mergeCell ref="G28:H28"/>
    <mergeCell ref="I28:M28"/>
    <mergeCell ref="G29:H29"/>
    <mergeCell ref="I29:M29"/>
    <mergeCell ref="C38:D38"/>
    <mergeCell ref="D39:G39"/>
    <mergeCell ref="H39:I39"/>
    <mergeCell ref="H40:L40"/>
    <mergeCell ref="A34:N34"/>
  </mergeCells>
  <phoneticPr fontId="1"/>
  <dataValidations count="13">
    <dataValidation type="list" showInputMessage="1" showErrorMessage="1" promptTitle="選択してください" prompt="性別を選択してください" sqref="F7:F31">
      <formula1>gender1</formula1>
    </dataValidation>
    <dataValidation type="list" allowBlank="1" showInputMessage="1" showErrorMessage="1" promptTitle="選択してください" prompt="学年を選択してください" sqref="E7:E31">
      <formula1>gakunen1</formula1>
    </dataValidation>
    <dataValidation allowBlank="1" showInputMessage="1" showErrorMessage="1" promptTitle="生年月日を入力すると表示されます" prompt="大会当日の満年齢が表示されます。_x000a_入力は不要です。" sqref="N7:N31"/>
    <dataValidation allowBlank="1" showInputMessage="1" showErrorMessage="1" promptTitle="記入時注意" prompt="2024/○/○○_x000a_と日付を入力してください。" sqref="C38:D38"/>
    <dataValidation type="list" showInputMessage="1" showErrorMessage="1" prompt="代表者職を選択してください" sqref="G40">
      <formula1>$G$100:$G$104</formula1>
    </dataValidation>
    <dataValidation imeMode="off" allowBlank="1" showInputMessage="1" showErrorMessage="1" sqref="B7:B31"/>
    <dataValidation imeMode="disabled" allowBlank="1" showInputMessage="1" showErrorMessage="1" sqref="J3:N4 C4:G4"/>
    <dataValidation imeMode="halfKatakana" allowBlank="1" showInputMessage="1" showErrorMessage="1" prompt="氏名のﾌﾘｶﾞﾅ(半角ｶﾀｶﾅ)を入力してください。_x000a_姓と名の間に半角スペースを入れてください｡" sqref="D7:D31"/>
    <dataValidation imeMode="hiragana" allowBlank="1" showInputMessage="1" showErrorMessage="1" prompt="姓と名の間に全角スペースを入れてください" sqref="C7:C31"/>
    <dataValidation type="list" allowBlank="1" showInputMessage="1" showErrorMessage="1" prompt="校種を選択してください" sqref="H39:I39">
      <formula1>"大学,高等学校,中学校,小学校,学校,　"</formula1>
    </dataValidation>
    <dataValidation imeMode="on" allowBlank="1" showInputMessage="1" showErrorMessage="1" sqref="C3:G3"/>
    <dataValidation type="list" allowBlank="1" showInputMessage="1" showErrorMessage="1" prompt="リストから種目を選んでください。リストは左の「性別」欄に「男」か「女」を入力すると表示されます。" sqref="G7:H31">
      <formula1>INDIRECT(F7)</formula1>
    </dataValidation>
    <dataValidation type="date" operator="lessThanOrEqual" allowBlank="1" showInputMessage="1" showErrorMessage="1" sqref="I7:M31">
      <formula1>41000</formula1>
    </dataValidation>
  </dataValidations>
  <printOptions horizontalCentered="1"/>
  <pageMargins left="0.7" right="0.7" top="0.75" bottom="0.75" header="0.3" footer="0.3"/>
  <pageSetup paperSize="9" scale="9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92"/>
  <sheetViews>
    <sheetView tabSelected="1" view="pageBreakPreview" zoomScaleNormal="100" zoomScaleSheetLayoutView="100" workbookViewId="0">
      <selection activeCell="Y4" sqref="Y4:Z4"/>
    </sheetView>
  </sheetViews>
  <sheetFormatPr defaultColWidth="3.625" defaultRowHeight="13.5" x14ac:dyDescent="0.15"/>
  <cols>
    <col min="1" max="1" width="4.625" style="25" bestFit="1" customWidth="1"/>
    <col min="2" max="2" width="7.625" style="25" customWidth="1"/>
    <col min="3" max="3" width="13.75" style="25" customWidth="1"/>
    <col min="4" max="4" width="12.25" style="25" customWidth="1"/>
    <col min="5" max="6" width="4.5" style="25" customWidth="1"/>
    <col min="7" max="7" width="12.625" style="25" customWidth="1"/>
    <col min="8" max="8" width="9.25" style="25" customWidth="1"/>
    <col min="9" max="9" width="3.125" style="25" customWidth="1"/>
    <col min="10" max="10" width="2.5" style="25" customWidth="1"/>
    <col min="11" max="11" width="3.125" style="25" customWidth="1"/>
    <col min="12" max="12" width="2.5" style="25" customWidth="1"/>
    <col min="13" max="13" width="3.125" style="25" customWidth="1"/>
    <col min="14" max="14" width="5.5" style="25" bestFit="1" customWidth="1"/>
    <col min="15" max="17" width="3.625" style="25"/>
    <col min="18" max="18" width="10.5" style="26" bestFit="1" customWidth="1"/>
    <col min="19" max="19" width="29" style="27" customWidth="1"/>
    <col min="20" max="22" width="9.5" style="26" bestFit="1" customWidth="1"/>
    <col min="23" max="23" width="8.5" style="26" bestFit="1" customWidth="1"/>
    <col min="24" max="24" width="15" style="26" bestFit="1" customWidth="1"/>
    <col min="25" max="25" width="7" style="26" customWidth="1"/>
    <col min="26" max="26" width="19.375" style="26" bestFit="1" customWidth="1"/>
    <col min="27" max="27" width="12.25" style="26" customWidth="1"/>
    <col min="28" max="28" width="5.5" style="26" bestFit="1" customWidth="1"/>
    <col min="29" max="29" width="7.5" style="26" bestFit="1" customWidth="1"/>
    <col min="30" max="30" width="4.375" style="26" customWidth="1"/>
    <col min="31" max="31" width="6.75" style="26" customWidth="1"/>
    <col min="32" max="32" width="12" style="26" customWidth="1"/>
    <col min="33" max="33" width="7.5" style="28" bestFit="1" customWidth="1"/>
    <col min="34" max="34" width="6.25" style="28" customWidth="1"/>
    <col min="35" max="35" width="13.875" style="29" bestFit="1" customWidth="1"/>
    <col min="36" max="37" width="6.25" style="30" customWidth="1"/>
    <col min="38" max="16384" width="3.625" style="25"/>
  </cols>
  <sheetData>
    <row r="1" spans="1:35" ht="21" x14ac:dyDescent="0.15">
      <c r="A1" s="132" t="s">
        <v>448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35" ht="7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35" ht="22.5" customHeight="1" thickBot="1" x14ac:dyDescent="0.2">
      <c r="A3" s="133" t="s">
        <v>20</v>
      </c>
      <c r="B3" s="134"/>
      <c r="C3" s="135"/>
      <c r="D3" s="136"/>
      <c r="E3" s="136"/>
      <c r="F3" s="136"/>
      <c r="G3" s="137"/>
      <c r="H3" s="134" t="s">
        <v>21</v>
      </c>
      <c r="I3" s="134"/>
      <c r="J3" s="138"/>
      <c r="K3" s="139"/>
      <c r="L3" s="139"/>
      <c r="M3" s="139"/>
      <c r="N3" s="140"/>
      <c r="Y3" s="117" t="s">
        <v>22</v>
      </c>
      <c r="Z3" s="118"/>
      <c r="AA3" s="32" t="s">
        <v>23</v>
      </c>
      <c r="AB3" s="32" t="s">
        <v>24</v>
      </c>
      <c r="AC3" s="33" t="s">
        <v>25</v>
      </c>
      <c r="AD3" s="34"/>
    </row>
    <row r="4" spans="1:35" ht="22.5" customHeight="1" thickTop="1" x14ac:dyDescent="0.15">
      <c r="A4" s="102" t="s">
        <v>26</v>
      </c>
      <c r="B4" s="103"/>
      <c r="C4" s="104"/>
      <c r="D4" s="105"/>
      <c r="E4" s="105"/>
      <c r="F4" s="105"/>
      <c r="G4" s="106"/>
      <c r="H4" s="107" t="s">
        <v>27</v>
      </c>
      <c r="I4" s="107"/>
      <c r="J4" s="108"/>
      <c r="K4" s="109"/>
      <c r="L4" s="109"/>
      <c r="M4" s="109"/>
      <c r="N4" s="110"/>
      <c r="Y4" s="130">
        <f>C3</f>
        <v>0</v>
      </c>
      <c r="Z4" s="131"/>
      <c r="AA4" s="35"/>
      <c r="AB4" s="35"/>
      <c r="AC4" s="36" t="e">
        <f>VLOOKUP(AA4,'[1](所属・作業用)'!#REF!,3,FALSE)</f>
        <v>#REF!</v>
      </c>
      <c r="AD4" s="34"/>
    </row>
    <row r="5" spans="1:35" ht="17.25" customHeight="1" x14ac:dyDescent="0.15">
      <c r="A5" s="111"/>
      <c r="B5" s="113"/>
      <c r="C5" s="115" t="s">
        <v>29</v>
      </c>
      <c r="D5" s="115"/>
      <c r="E5" s="115" t="s">
        <v>2</v>
      </c>
      <c r="F5" s="115" t="s">
        <v>0</v>
      </c>
      <c r="G5" s="119" t="s">
        <v>421</v>
      </c>
      <c r="H5" s="120"/>
      <c r="I5" s="115" t="s">
        <v>413</v>
      </c>
      <c r="J5" s="115"/>
      <c r="K5" s="115"/>
      <c r="L5" s="115"/>
      <c r="M5" s="115"/>
      <c r="N5" s="123" t="s">
        <v>1</v>
      </c>
      <c r="R5" s="80">
        <v>45375</v>
      </c>
    </row>
    <row r="6" spans="1:35" ht="17.25" customHeight="1" thickBot="1" x14ac:dyDescent="0.2">
      <c r="A6" s="112"/>
      <c r="B6" s="114"/>
      <c r="C6" s="37" t="s">
        <v>30</v>
      </c>
      <c r="D6" s="37" t="s">
        <v>31</v>
      </c>
      <c r="E6" s="116"/>
      <c r="F6" s="116"/>
      <c r="G6" s="121"/>
      <c r="H6" s="122"/>
      <c r="I6" s="116"/>
      <c r="J6" s="116"/>
      <c r="K6" s="116"/>
      <c r="L6" s="116"/>
      <c r="M6" s="116"/>
      <c r="N6" s="124"/>
      <c r="R6" s="38" t="s">
        <v>32</v>
      </c>
      <c r="S6" s="39" t="s">
        <v>33</v>
      </c>
      <c r="T6" s="38" t="s">
        <v>34</v>
      </c>
      <c r="U6" s="38" t="s">
        <v>35</v>
      </c>
      <c r="V6" s="38" t="s">
        <v>36</v>
      </c>
      <c r="W6" s="38" t="s">
        <v>37</v>
      </c>
      <c r="X6" s="38" t="s">
        <v>38</v>
      </c>
      <c r="Y6" s="38" t="s">
        <v>39</v>
      </c>
      <c r="Z6" s="38" t="s">
        <v>40</v>
      </c>
      <c r="AA6" s="38" t="s">
        <v>41</v>
      </c>
      <c r="AB6" s="38" t="s">
        <v>42</v>
      </c>
      <c r="AC6" s="38" t="s">
        <v>43</v>
      </c>
      <c r="AD6" s="38" t="s">
        <v>44</v>
      </c>
      <c r="AE6" s="38" t="s">
        <v>45</v>
      </c>
      <c r="AF6" s="38" t="s">
        <v>46</v>
      </c>
      <c r="AG6" s="28" t="s">
        <v>47</v>
      </c>
      <c r="AI6" s="29" t="s">
        <v>48</v>
      </c>
    </row>
    <row r="7" spans="1:35" ht="22.5" customHeight="1" thickTop="1" x14ac:dyDescent="0.15">
      <c r="A7" s="40">
        <v>1</v>
      </c>
      <c r="B7" s="41"/>
      <c r="C7" s="41"/>
      <c r="D7" s="41"/>
      <c r="E7" s="41"/>
      <c r="F7" s="50"/>
      <c r="G7" s="125"/>
      <c r="H7" s="126"/>
      <c r="I7" s="127"/>
      <c r="J7" s="128"/>
      <c r="K7" s="128"/>
      <c r="L7" s="128"/>
      <c r="M7" s="129"/>
      <c r="N7" s="42" t="str">
        <f>IF(ISBLANK(I7),"",DATEDIF(I7,$R$5,"Y"))</f>
        <v/>
      </c>
      <c r="R7" s="43" t="str">
        <f t="shared" ref="R7:R31" si="0">IF(ISBLANK(B7),"",VLOOKUP(CONCATENATE($AB$4,F7),$R$121:$S$130,2,FALSE)+B7*100)</f>
        <v/>
      </c>
      <c r="S7" s="44" t="str">
        <f>IF(ISBLANK(G7),"",G7)</f>
        <v/>
      </c>
      <c r="T7" s="45" t="str">
        <f>IF($S7="","",VLOOKUP($S7,'[1](種目・作業用)'!$A$2:$D$34,2,FALSE))</f>
        <v/>
      </c>
      <c r="U7" s="45" t="str">
        <f>IF($S7="","",VLOOKUP($S7,'[1](種目・作業用)'!$A$2:$D$34,3,FALSE))</f>
        <v/>
      </c>
      <c r="V7" s="45" t="str">
        <f>IF($S7="","",VLOOKUP($S7,'[1](種目・作業用)'!$A$2:$D$34,4,FALSE))</f>
        <v/>
      </c>
      <c r="W7" s="46" t="str">
        <f>IF(I7="","",I7)</f>
        <v/>
      </c>
      <c r="X7" s="43" t="str">
        <f>IF(W7="000",V7,CONCATENATE(V7," ",W7))</f>
        <v xml:space="preserve"> </v>
      </c>
      <c r="Y7" s="43" t="str">
        <f>IF(ISBLANK(B7),"",B7)</f>
        <v/>
      </c>
      <c r="Z7" s="43" t="str">
        <f t="shared" ref="Z7:Z12" si="1">IF(ISNUMBER(Y7),IF(ISBLANK(E7),AI7,CONCATENATE(AI7,"(",E7,")")),"")</f>
        <v/>
      </c>
      <c r="AA7" s="43" t="str">
        <f>IF(ISNUMBER(Y7),D7,"")</f>
        <v/>
      </c>
      <c r="AB7" s="47" t="str">
        <f t="shared" ref="AB7:AB31" si="2">IF(ISNUMBER(Y7),VLOOKUP(AG7,$AG$120:$AH$167,2,FALSE),"")</f>
        <v/>
      </c>
      <c r="AC7" s="43" t="str">
        <f>IF(ISNUMBER(Y7),$AC$4,"")</f>
        <v/>
      </c>
      <c r="AD7" s="43" t="str">
        <f>IF(ISBLANK(F7),"",IF(F7="男",1,2))</f>
        <v/>
      </c>
      <c r="AE7" s="43"/>
      <c r="AF7" s="43" t="str">
        <f>IF(ISNUMBER(Y7),$AA$4,"")</f>
        <v/>
      </c>
      <c r="AG7" s="48" t="s">
        <v>50</v>
      </c>
      <c r="AI7" s="29" t="str">
        <f>IF(LEN(C7)&gt;6,SUBSTITUTE(C7,"　",""),IF(LEN(C7)=6,C7,IF(LEN(C7)=5,CONCATENATE(C7,"　"),IF(LEN(C7)=4,CONCATENATE(SUBSTITUTE(C7,"　","　　"),"　"),CONCATENATE(SUBSTITUTE(C7,"　","　　　"),"　")))))</f>
        <v>　</v>
      </c>
    </row>
    <row r="8" spans="1:35" ht="22.5" customHeight="1" x14ac:dyDescent="0.15">
      <c r="A8" s="49">
        <v>2</v>
      </c>
      <c r="B8" s="50"/>
      <c r="C8" s="50"/>
      <c r="D8" s="50"/>
      <c r="E8" s="41"/>
      <c r="F8" s="50"/>
      <c r="G8" s="93"/>
      <c r="H8" s="94"/>
      <c r="I8" s="95"/>
      <c r="J8" s="96"/>
      <c r="K8" s="96"/>
      <c r="L8" s="96"/>
      <c r="M8" s="97"/>
      <c r="N8" s="51" t="str">
        <f t="shared" ref="N8:N31" si="3">IF(ISBLANK(I8),"",DATEDIF(I8,$R$5,"Y"))</f>
        <v/>
      </c>
      <c r="R8" s="43" t="str">
        <f t="shared" si="0"/>
        <v/>
      </c>
      <c r="S8" s="44" t="str">
        <f t="shared" ref="S8:S31" si="4">IF(ISBLANK(G8),"",G8)</f>
        <v/>
      </c>
      <c r="T8" s="45" t="str">
        <f>IF($S8="","",VLOOKUP($S8,'[1](種目・作業用)'!$A$2:$D$34,2,FALSE))</f>
        <v/>
      </c>
      <c r="U8" s="45" t="str">
        <f>IF($S8="","",VLOOKUP($S8,'[1](種目・作業用)'!$A$2:$D$34,3,FALSE))</f>
        <v/>
      </c>
      <c r="V8" s="45" t="str">
        <f>IF($S8="","",VLOOKUP($S8,'[1](種目・作業用)'!$A$2:$D$34,4,FALSE))</f>
        <v/>
      </c>
      <c r="W8" s="46" t="str">
        <f t="shared" ref="W8:W71" si="5">IF(I8="","",I8)</f>
        <v/>
      </c>
      <c r="X8" s="43" t="str">
        <f t="shared" ref="X8:X31" si="6">IF(W8="000",V8,CONCATENATE(V8," ",W8))</f>
        <v xml:space="preserve"> </v>
      </c>
      <c r="Y8" s="43" t="str">
        <f t="shared" ref="Y8:Y31" si="7">IF(ISBLANK(B8),"",B8)</f>
        <v/>
      </c>
      <c r="Z8" s="43" t="str">
        <f t="shared" si="1"/>
        <v/>
      </c>
      <c r="AA8" s="43" t="str">
        <f t="shared" ref="AA8:AA31" si="8">IF(ISNUMBER(Y8),D8,"")</f>
        <v/>
      </c>
      <c r="AB8" s="47" t="str">
        <f t="shared" si="2"/>
        <v/>
      </c>
      <c r="AC8" s="43" t="str">
        <f t="shared" ref="AC8:AC31" si="9">IF(ISNUMBER(Y8),$AC$4,"")</f>
        <v/>
      </c>
      <c r="AD8" s="43" t="str">
        <f t="shared" ref="AD8:AD71" si="10">IF(ISBLANK(F8),"",IF(F8="男",1,2))</f>
        <v/>
      </c>
      <c r="AE8" s="43"/>
      <c r="AF8" s="43" t="str">
        <f t="shared" ref="AF8:AF31" si="11">IF(ISNUMBER(Y8),$AA$4,"")</f>
        <v/>
      </c>
      <c r="AG8" s="48" t="s">
        <v>50</v>
      </c>
      <c r="AI8" s="29" t="str">
        <f t="shared" ref="AI8:AI31" si="12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22.5" customHeight="1" x14ac:dyDescent="0.15">
      <c r="A9" s="49">
        <v>3</v>
      </c>
      <c r="B9" s="50"/>
      <c r="C9" s="50"/>
      <c r="D9" s="50"/>
      <c r="E9" s="41"/>
      <c r="F9" s="50"/>
      <c r="G9" s="93"/>
      <c r="H9" s="94"/>
      <c r="I9" s="95"/>
      <c r="J9" s="96"/>
      <c r="K9" s="96"/>
      <c r="L9" s="96"/>
      <c r="M9" s="97"/>
      <c r="N9" s="51" t="str">
        <f t="shared" si="3"/>
        <v/>
      </c>
      <c r="R9" s="43" t="str">
        <f t="shared" si="0"/>
        <v/>
      </c>
      <c r="S9" s="44" t="str">
        <f t="shared" si="4"/>
        <v/>
      </c>
      <c r="T9" s="45" t="str">
        <f>IF($S9="","",VLOOKUP($S9,'[1](種目・作業用)'!$A$2:$D$34,2,FALSE))</f>
        <v/>
      </c>
      <c r="U9" s="45" t="str">
        <f>IF($S9="","",VLOOKUP($S9,'[1](種目・作業用)'!$A$2:$D$34,3,FALSE))</f>
        <v/>
      </c>
      <c r="V9" s="45" t="str">
        <f>IF($S9="","",VLOOKUP($S9,'[1](種目・作業用)'!$A$2:$D$34,4,FALSE))</f>
        <v/>
      </c>
      <c r="W9" s="46" t="str">
        <f t="shared" si="5"/>
        <v/>
      </c>
      <c r="X9" s="43" t="str">
        <f t="shared" si="6"/>
        <v xml:space="preserve"> </v>
      </c>
      <c r="Y9" s="43" t="str">
        <f t="shared" si="7"/>
        <v/>
      </c>
      <c r="Z9" s="43" t="str">
        <f t="shared" si="1"/>
        <v/>
      </c>
      <c r="AA9" s="43" t="str">
        <f t="shared" si="8"/>
        <v/>
      </c>
      <c r="AB9" s="47" t="str">
        <f t="shared" si="2"/>
        <v/>
      </c>
      <c r="AC9" s="43" t="str">
        <f t="shared" si="9"/>
        <v/>
      </c>
      <c r="AD9" s="43" t="str">
        <f t="shared" si="10"/>
        <v/>
      </c>
      <c r="AE9" s="43"/>
      <c r="AF9" s="43" t="str">
        <f t="shared" si="11"/>
        <v/>
      </c>
      <c r="AG9" s="48" t="s">
        <v>50</v>
      </c>
      <c r="AI9" s="29" t="str">
        <f t="shared" si="12"/>
        <v>　</v>
      </c>
    </row>
    <row r="10" spans="1:35" ht="22.5" customHeight="1" x14ac:dyDescent="0.15">
      <c r="A10" s="49">
        <v>4</v>
      </c>
      <c r="B10" s="50"/>
      <c r="C10" s="50"/>
      <c r="D10" s="50"/>
      <c r="E10" s="41"/>
      <c r="F10" s="50"/>
      <c r="G10" s="93"/>
      <c r="H10" s="94"/>
      <c r="I10" s="95"/>
      <c r="J10" s="96"/>
      <c r="K10" s="96"/>
      <c r="L10" s="96"/>
      <c r="M10" s="97"/>
      <c r="N10" s="51" t="str">
        <f t="shared" si="3"/>
        <v/>
      </c>
      <c r="R10" s="43" t="str">
        <f t="shared" si="0"/>
        <v/>
      </c>
      <c r="S10" s="44" t="str">
        <f t="shared" si="4"/>
        <v/>
      </c>
      <c r="T10" s="45" t="str">
        <f>IF($S10="","",VLOOKUP($S10,'[1](種目・作業用)'!$A$2:$D$34,2,FALSE))</f>
        <v/>
      </c>
      <c r="U10" s="45" t="str">
        <f>IF($S10="","",VLOOKUP($S10,'[1](種目・作業用)'!$A$2:$D$34,3,FALSE))</f>
        <v/>
      </c>
      <c r="V10" s="45" t="str">
        <f>IF($S10="","",VLOOKUP($S10,'[1](種目・作業用)'!$A$2:$D$34,4,FALSE))</f>
        <v/>
      </c>
      <c r="W10" s="46" t="str">
        <f t="shared" si="5"/>
        <v/>
      </c>
      <c r="X10" s="43" t="str">
        <f t="shared" si="6"/>
        <v xml:space="preserve"> </v>
      </c>
      <c r="Y10" s="43" t="str">
        <f t="shared" si="7"/>
        <v/>
      </c>
      <c r="Z10" s="43" t="str">
        <f t="shared" si="1"/>
        <v/>
      </c>
      <c r="AA10" s="43" t="str">
        <f t="shared" si="8"/>
        <v/>
      </c>
      <c r="AB10" s="47" t="str">
        <f t="shared" si="2"/>
        <v/>
      </c>
      <c r="AC10" s="43" t="str">
        <f t="shared" si="9"/>
        <v/>
      </c>
      <c r="AD10" s="43" t="str">
        <f t="shared" si="10"/>
        <v/>
      </c>
      <c r="AE10" s="43"/>
      <c r="AF10" s="43" t="str">
        <f t="shared" si="11"/>
        <v/>
      </c>
      <c r="AG10" s="48" t="s">
        <v>50</v>
      </c>
      <c r="AI10" s="29" t="str">
        <f t="shared" si="12"/>
        <v>　</v>
      </c>
    </row>
    <row r="11" spans="1:35" ht="22.5" customHeight="1" x14ac:dyDescent="0.15">
      <c r="A11" s="49">
        <v>5</v>
      </c>
      <c r="B11" s="50"/>
      <c r="C11" s="50"/>
      <c r="D11" s="50"/>
      <c r="E11" s="41"/>
      <c r="F11" s="50"/>
      <c r="G11" s="93"/>
      <c r="H11" s="94"/>
      <c r="I11" s="95"/>
      <c r="J11" s="96"/>
      <c r="K11" s="96"/>
      <c r="L11" s="96"/>
      <c r="M11" s="97"/>
      <c r="N11" s="51" t="str">
        <f t="shared" si="3"/>
        <v/>
      </c>
      <c r="R11" s="43" t="str">
        <f t="shared" si="0"/>
        <v/>
      </c>
      <c r="S11" s="44" t="str">
        <f t="shared" si="4"/>
        <v/>
      </c>
      <c r="T11" s="45" t="str">
        <f>IF($S11="","",VLOOKUP($S11,'[1](種目・作業用)'!$A$2:$D$34,2,FALSE))</f>
        <v/>
      </c>
      <c r="U11" s="45" t="str">
        <f>IF($S11="","",VLOOKUP($S11,'[1](種目・作業用)'!$A$2:$D$34,3,FALSE))</f>
        <v/>
      </c>
      <c r="V11" s="45" t="str">
        <f>IF($S11="","",VLOOKUP($S11,'[1](種目・作業用)'!$A$2:$D$34,4,FALSE))</f>
        <v/>
      </c>
      <c r="W11" s="46" t="str">
        <f t="shared" si="5"/>
        <v/>
      </c>
      <c r="X11" s="43" t="str">
        <f t="shared" si="6"/>
        <v xml:space="preserve"> </v>
      </c>
      <c r="Y11" s="43" t="str">
        <f t="shared" si="7"/>
        <v/>
      </c>
      <c r="Z11" s="43" t="str">
        <f t="shared" si="1"/>
        <v/>
      </c>
      <c r="AA11" s="43" t="str">
        <f t="shared" si="8"/>
        <v/>
      </c>
      <c r="AB11" s="47" t="str">
        <f t="shared" si="2"/>
        <v/>
      </c>
      <c r="AC11" s="43" t="str">
        <f t="shared" si="9"/>
        <v/>
      </c>
      <c r="AD11" s="43" t="str">
        <f t="shared" si="10"/>
        <v/>
      </c>
      <c r="AE11" s="43"/>
      <c r="AF11" s="43" t="str">
        <f t="shared" si="11"/>
        <v/>
      </c>
      <c r="AG11" s="48" t="s">
        <v>50</v>
      </c>
      <c r="AI11" s="29" t="str">
        <f t="shared" si="12"/>
        <v>　</v>
      </c>
    </row>
    <row r="12" spans="1:35" ht="22.5" customHeight="1" x14ac:dyDescent="0.15">
      <c r="A12" s="49">
        <v>6</v>
      </c>
      <c r="B12" s="50"/>
      <c r="C12" s="50"/>
      <c r="D12" s="50"/>
      <c r="E12" s="41"/>
      <c r="F12" s="50"/>
      <c r="G12" s="93"/>
      <c r="H12" s="94"/>
      <c r="I12" s="95"/>
      <c r="J12" s="96"/>
      <c r="K12" s="96"/>
      <c r="L12" s="96"/>
      <c r="M12" s="97"/>
      <c r="N12" s="51" t="str">
        <f t="shared" si="3"/>
        <v/>
      </c>
      <c r="R12" s="43" t="str">
        <f t="shared" si="0"/>
        <v/>
      </c>
      <c r="S12" s="44" t="str">
        <f t="shared" si="4"/>
        <v/>
      </c>
      <c r="T12" s="45" t="str">
        <f>IF($S12="","",VLOOKUP($S12,'[1](種目・作業用)'!$A$2:$D$34,2,FALSE))</f>
        <v/>
      </c>
      <c r="U12" s="45" t="str">
        <f>IF($S12="","",VLOOKUP($S12,'[1](種目・作業用)'!$A$2:$D$34,3,FALSE))</f>
        <v/>
      </c>
      <c r="V12" s="45" t="str">
        <f>IF($S12="","",VLOOKUP($S12,'[1](種目・作業用)'!$A$2:$D$34,4,FALSE))</f>
        <v/>
      </c>
      <c r="W12" s="46" t="str">
        <f t="shared" si="5"/>
        <v/>
      </c>
      <c r="X12" s="43" t="str">
        <f t="shared" si="6"/>
        <v xml:space="preserve"> </v>
      </c>
      <c r="Y12" s="43" t="str">
        <f t="shared" si="7"/>
        <v/>
      </c>
      <c r="Z12" s="43" t="str">
        <f t="shared" si="1"/>
        <v/>
      </c>
      <c r="AA12" s="43" t="str">
        <f t="shared" si="8"/>
        <v/>
      </c>
      <c r="AB12" s="47" t="str">
        <f t="shared" si="2"/>
        <v/>
      </c>
      <c r="AC12" s="43" t="str">
        <f t="shared" si="9"/>
        <v/>
      </c>
      <c r="AD12" s="43" t="str">
        <f t="shared" si="10"/>
        <v/>
      </c>
      <c r="AE12" s="43"/>
      <c r="AF12" s="43" t="str">
        <f t="shared" si="11"/>
        <v/>
      </c>
      <c r="AG12" s="48" t="s">
        <v>50</v>
      </c>
      <c r="AI12" s="29" t="str">
        <f t="shared" si="12"/>
        <v>　</v>
      </c>
    </row>
    <row r="13" spans="1:35" ht="22.5" customHeight="1" x14ac:dyDescent="0.15">
      <c r="A13" s="49">
        <v>7</v>
      </c>
      <c r="B13" s="50"/>
      <c r="C13" s="50"/>
      <c r="D13" s="50"/>
      <c r="E13" s="41"/>
      <c r="F13" s="50"/>
      <c r="G13" s="93"/>
      <c r="H13" s="94"/>
      <c r="I13" s="95"/>
      <c r="J13" s="96"/>
      <c r="K13" s="96"/>
      <c r="L13" s="96"/>
      <c r="M13" s="97"/>
      <c r="N13" s="51" t="str">
        <f t="shared" si="3"/>
        <v/>
      </c>
      <c r="R13" s="43" t="str">
        <f t="shared" si="0"/>
        <v/>
      </c>
      <c r="S13" s="44" t="str">
        <f t="shared" si="4"/>
        <v/>
      </c>
      <c r="T13" s="45" t="str">
        <f>IF($S13="","",VLOOKUP($S13,'[1](種目・作業用)'!$A$2:$D$34,2,FALSE))</f>
        <v/>
      </c>
      <c r="U13" s="45" t="str">
        <f>IF($S13="","",VLOOKUP($S13,'[1](種目・作業用)'!$A$2:$D$34,3,FALSE))</f>
        <v/>
      </c>
      <c r="V13" s="45" t="str">
        <f>IF($S13="","",VLOOKUP($S13,'[1](種目・作業用)'!$A$2:$D$34,4,FALSE))</f>
        <v/>
      </c>
      <c r="W13" s="46" t="str">
        <f t="shared" si="5"/>
        <v/>
      </c>
      <c r="X13" s="43" t="str">
        <f t="shared" si="6"/>
        <v xml:space="preserve"> </v>
      </c>
      <c r="Y13" s="43" t="str">
        <f t="shared" si="7"/>
        <v/>
      </c>
      <c r="Z13" s="43" t="str">
        <f>IF(ISNUMBER(Y13),IF(ISBLANK(E13),AI13,CONCATENATE(AI13,"(",E13,")")),"")</f>
        <v/>
      </c>
      <c r="AA13" s="43" t="str">
        <f t="shared" si="8"/>
        <v/>
      </c>
      <c r="AB13" s="47" t="str">
        <f t="shared" si="2"/>
        <v/>
      </c>
      <c r="AC13" s="43" t="str">
        <f t="shared" si="9"/>
        <v/>
      </c>
      <c r="AD13" s="43" t="str">
        <f t="shared" si="10"/>
        <v/>
      </c>
      <c r="AE13" s="43"/>
      <c r="AF13" s="43" t="str">
        <f t="shared" si="11"/>
        <v/>
      </c>
      <c r="AG13" s="48" t="s">
        <v>50</v>
      </c>
      <c r="AI13" s="29" t="str">
        <f t="shared" si="12"/>
        <v>　</v>
      </c>
    </row>
    <row r="14" spans="1:35" ht="22.5" customHeight="1" x14ac:dyDescent="0.15">
      <c r="A14" s="49">
        <v>8</v>
      </c>
      <c r="B14" s="50"/>
      <c r="C14" s="50"/>
      <c r="D14" s="50"/>
      <c r="E14" s="41"/>
      <c r="F14" s="50"/>
      <c r="G14" s="93"/>
      <c r="H14" s="94"/>
      <c r="I14" s="95"/>
      <c r="J14" s="96"/>
      <c r="K14" s="96"/>
      <c r="L14" s="96"/>
      <c r="M14" s="97"/>
      <c r="N14" s="51" t="str">
        <f t="shared" si="3"/>
        <v/>
      </c>
      <c r="R14" s="43" t="str">
        <f t="shared" si="0"/>
        <v/>
      </c>
      <c r="S14" s="44" t="str">
        <f t="shared" si="4"/>
        <v/>
      </c>
      <c r="T14" s="45" t="str">
        <f>IF($S14="","",VLOOKUP($S14,'[1](種目・作業用)'!$A$2:$D$34,2,FALSE))</f>
        <v/>
      </c>
      <c r="U14" s="45" t="str">
        <f>IF($S14="","",VLOOKUP($S14,'[1](種目・作業用)'!$A$2:$D$34,3,FALSE))</f>
        <v/>
      </c>
      <c r="V14" s="45" t="str">
        <f>IF($S14="","",VLOOKUP($S14,'[1](種目・作業用)'!$A$2:$D$34,4,FALSE))</f>
        <v/>
      </c>
      <c r="W14" s="46" t="str">
        <f t="shared" si="5"/>
        <v/>
      </c>
      <c r="X14" s="43" t="str">
        <f t="shared" si="6"/>
        <v xml:space="preserve"> </v>
      </c>
      <c r="Y14" s="43" t="str">
        <f t="shared" si="7"/>
        <v/>
      </c>
      <c r="Z14" s="43" t="str">
        <f t="shared" ref="Z14:Z31" si="13">IF(ISNUMBER(Y14),IF(ISBLANK(E14),AI14,CONCATENATE(AI14,"(",E14,")")),"")</f>
        <v/>
      </c>
      <c r="AA14" s="43" t="str">
        <f t="shared" si="8"/>
        <v/>
      </c>
      <c r="AB14" s="47" t="str">
        <f t="shared" si="2"/>
        <v/>
      </c>
      <c r="AC14" s="43" t="str">
        <f t="shared" si="9"/>
        <v/>
      </c>
      <c r="AD14" s="43" t="str">
        <f t="shared" si="10"/>
        <v/>
      </c>
      <c r="AE14" s="43"/>
      <c r="AF14" s="43" t="str">
        <f t="shared" si="11"/>
        <v/>
      </c>
      <c r="AG14" s="48" t="s">
        <v>50</v>
      </c>
      <c r="AI14" s="29" t="str">
        <f t="shared" si="12"/>
        <v>　</v>
      </c>
    </row>
    <row r="15" spans="1:35" ht="22.5" customHeight="1" x14ac:dyDescent="0.15">
      <c r="A15" s="49">
        <v>9</v>
      </c>
      <c r="B15" s="50"/>
      <c r="C15" s="50"/>
      <c r="D15" s="50"/>
      <c r="E15" s="41"/>
      <c r="F15" s="50"/>
      <c r="G15" s="93"/>
      <c r="H15" s="94"/>
      <c r="I15" s="95"/>
      <c r="J15" s="96"/>
      <c r="K15" s="96"/>
      <c r="L15" s="96"/>
      <c r="M15" s="97"/>
      <c r="N15" s="51" t="str">
        <f t="shared" si="3"/>
        <v/>
      </c>
      <c r="R15" s="43" t="str">
        <f t="shared" si="0"/>
        <v/>
      </c>
      <c r="S15" s="44" t="str">
        <f t="shared" si="4"/>
        <v/>
      </c>
      <c r="T15" s="45" t="str">
        <f>IF($S15="","",VLOOKUP($S15,'[1](種目・作業用)'!$A$2:$D$34,2,FALSE))</f>
        <v/>
      </c>
      <c r="U15" s="45" t="str">
        <f>IF($S15="","",VLOOKUP($S15,'[1](種目・作業用)'!$A$2:$D$34,3,FALSE))</f>
        <v/>
      </c>
      <c r="V15" s="45" t="str">
        <f>IF($S15="","",VLOOKUP($S15,'[1](種目・作業用)'!$A$2:$D$34,4,FALSE))</f>
        <v/>
      </c>
      <c r="W15" s="46" t="str">
        <f t="shared" si="5"/>
        <v/>
      </c>
      <c r="X15" s="43" t="str">
        <f t="shared" si="6"/>
        <v xml:space="preserve"> </v>
      </c>
      <c r="Y15" s="43" t="str">
        <f t="shared" si="7"/>
        <v/>
      </c>
      <c r="Z15" s="43" t="str">
        <f t="shared" si="13"/>
        <v/>
      </c>
      <c r="AA15" s="43" t="str">
        <f t="shared" si="8"/>
        <v/>
      </c>
      <c r="AB15" s="47" t="str">
        <f t="shared" si="2"/>
        <v/>
      </c>
      <c r="AC15" s="43" t="str">
        <f t="shared" si="9"/>
        <v/>
      </c>
      <c r="AD15" s="43" t="str">
        <f t="shared" si="10"/>
        <v/>
      </c>
      <c r="AE15" s="43"/>
      <c r="AF15" s="43" t="str">
        <f t="shared" si="11"/>
        <v/>
      </c>
      <c r="AG15" s="48" t="s">
        <v>50</v>
      </c>
      <c r="AI15" s="29" t="str">
        <f t="shared" si="12"/>
        <v>　</v>
      </c>
    </row>
    <row r="16" spans="1:35" ht="22.5" customHeight="1" x14ac:dyDescent="0.15">
      <c r="A16" s="49">
        <v>10</v>
      </c>
      <c r="B16" s="50"/>
      <c r="C16" s="50"/>
      <c r="D16" s="50"/>
      <c r="E16" s="41"/>
      <c r="F16" s="50"/>
      <c r="G16" s="93"/>
      <c r="H16" s="94"/>
      <c r="I16" s="95"/>
      <c r="J16" s="96"/>
      <c r="K16" s="96"/>
      <c r="L16" s="96"/>
      <c r="M16" s="97"/>
      <c r="N16" s="51" t="str">
        <f t="shared" si="3"/>
        <v/>
      </c>
      <c r="R16" s="43" t="str">
        <f t="shared" si="0"/>
        <v/>
      </c>
      <c r="S16" s="44" t="str">
        <f t="shared" si="4"/>
        <v/>
      </c>
      <c r="T16" s="45" t="str">
        <f>IF($S16="","",VLOOKUP($S16,'[1](種目・作業用)'!$A$2:$D$34,2,FALSE))</f>
        <v/>
      </c>
      <c r="U16" s="45" t="str">
        <f>IF($S16="","",VLOOKUP($S16,'[1](種目・作業用)'!$A$2:$D$34,3,FALSE))</f>
        <v/>
      </c>
      <c r="V16" s="45" t="str">
        <f>IF($S16="","",VLOOKUP($S16,'[1](種目・作業用)'!$A$2:$D$34,4,FALSE))</f>
        <v/>
      </c>
      <c r="W16" s="46" t="str">
        <f t="shared" si="5"/>
        <v/>
      </c>
      <c r="X16" s="43" t="str">
        <f t="shared" si="6"/>
        <v xml:space="preserve"> </v>
      </c>
      <c r="Y16" s="43" t="str">
        <f t="shared" si="7"/>
        <v/>
      </c>
      <c r="Z16" s="43" t="str">
        <f t="shared" si="13"/>
        <v/>
      </c>
      <c r="AA16" s="43" t="str">
        <f t="shared" si="8"/>
        <v/>
      </c>
      <c r="AB16" s="47" t="str">
        <f t="shared" si="2"/>
        <v/>
      </c>
      <c r="AC16" s="43" t="str">
        <f t="shared" si="9"/>
        <v/>
      </c>
      <c r="AD16" s="43" t="str">
        <f t="shared" si="10"/>
        <v/>
      </c>
      <c r="AE16" s="43"/>
      <c r="AF16" s="43" t="str">
        <f t="shared" si="11"/>
        <v/>
      </c>
      <c r="AG16" s="48" t="s">
        <v>50</v>
      </c>
      <c r="AI16" s="29" t="str">
        <f t="shared" si="12"/>
        <v>　</v>
      </c>
    </row>
    <row r="17" spans="1:35" ht="22.5" customHeight="1" x14ac:dyDescent="0.15">
      <c r="A17" s="49">
        <v>11</v>
      </c>
      <c r="B17" s="50"/>
      <c r="C17" s="50"/>
      <c r="D17" s="50"/>
      <c r="E17" s="41"/>
      <c r="F17" s="50"/>
      <c r="G17" s="93"/>
      <c r="H17" s="94"/>
      <c r="I17" s="95"/>
      <c r="J17" s="96"/>
      <c r="K17" s="96"/>
      <c r="L17" s="96"/>
      <c r="M17" s="97"/>
      <c r="N17" s="51" t="str">
        <f t="shared" si="3"/>
        <v/>
      </c>
      <c r="R17" s="43" t="str">
        <f t="shared" si="0"/>
        <v/>
      </c>
      <c r="S17" s="44" t="str">
        <f t="shared" si="4"/>
        <v/>
      </c>
      <c r="T17" s="45" t="str">
        <f>IF($S17="","",VLOOKUP($S17,'[1](種目・作業用)'!$A$2:$D$34,2,FALSE))</f>
        <v/>
      </c>
      <c r="U17" s="45" t="str">
        <f>IF($S17="","",VLOOKUP($S17,'[1](種目・作業用)'!$A$2:$D$34,3,FALSE))</f>
        <v/>
      </c>
      <c r="V17" s="45" t="str">
        <f>IF($S17="","",VLOOKUP($S17,'[1](種目・作業用)'!$A$2:$D$34,4,FALSE))</f>
        <v/>
      </c>
      <c r="W17" s="46" t="str">
        <f t="shared" si="5"/>
        <v/>
      </c>
      <c r="X17" s="43" t="str">
        <f t="shared" si="6"/>
        <v xml:space="preserve"> </v>
      </c>
      <c r="Y17" s="43" t="str">
        <f t="shared" si="7"/>
        <v/>
      </c>
      <c r="Z17" s="43" t="str">
        <f t="shared" si="13"/>
        <v/>
      </c>
      <c r="AA17" s="43" t="str">
        <f t="shared" si="8"/>
        <v/>
      </c>
      <c r="AB17" s="47" t="str">
        <f t="shared" si="2"/>
        <v/>
      </c>
      <c r="AC17" s="43" t="str">
        <f t="shared" si="9"/>
        <v/>
      </c>
      <c r="AD17" s="43" t="str">
        <f t="shared" si="10"/>
        <v/>
      </c>
      <c r="AE17" s="43"/>
      <c r="AF17" s="43" t="str">
        <f t="shared" si="11"/>
        <v/>
      </c>
      <c r="AG17" s="48" t="s">
        <v>50</v>
      </c>
      <c r="AI17" s="29" t="str">
        <f t="shared" si="12"/>
        <v>　</v>
      </c>
    </row>
    <row r="18" spans="1:35" ht="22.5" customHeight="1" x14ac:dyDescent="0.15">
      <c r="A18" s="49">
        <v>12</v>
      </c>
      <c r="B18" s="50"/>
      <c r="C18" s="50"/>
      <c r="D18" s="50"/>
      <c r="E18" s="41"/>
      <c r="F18" s="50"/>
      <c r="G18" s="93"/>
      <c r="H18" s="94"/>
      <c r="I18" s="95"/>
      <c r="J18" s="96"/>
      <c r="K18" s="96"/>
      <c r="L18" s="96"/>
      <c r="M18" s="97"/>
      <c r="N18" s="51" t="str">
        <f t="shared" si="3"/>
        <v/>
      </c>
      <c r="R18" s="43" t="str">
        <f t="shared" si="0"/>
        <v/>
      </c>
      <c r="S18" s="44" t="str">
        <f t="shared" si="4"/>
        <v/>
      </c>
      <c r="T18" s="45" t="str">
        <f>IF($S18="","",VLOOKUP($S18,'[1](種目・作業用)'!$A$2:$D$34,2,FALSE))</f>
        <v/>
      </c>
      <c r="U18" s="45" t="str">
        <f>IF($S18="","",VLOOKUP($S18,'[1](種目・作業用)'!$A$2:$D$34,3,FALSE))</f>
        <v/>
      </c>
      <c r="V18" s="45" t="str">
        <f>IF($S18="","",VLOOKUP($S18,'[1](種目・作業用)'!$A$2:$D$34,4,FALSE))</f>
        <v/>
      </c>
      <c r="W18" s="46" t="str">
        <f t="shared" si="5"/>
        <v/>
      </c>
      <c r="X18" s="43" t="str">
        <f t="shared" si="6"/>
        <v xml:space="preserve"> </v>
      </c>
      <c r="Y18" s="43" t="str">
        <f t="shared" si="7"/>
        <v/>
      </c>
      <c r="Z18" s="43" t="str">
        <f t="shared" si="13"/>
        <v/>
      </c>
      <c r="AA18" s="43" t="str">
        <f t="shared" si="8"/>
        <v/>
      </c>
      <c r="AB18" s="47" t="str">
        <f t="shared" si="2"/>
        <v/>
      </c>
      <c r="AC18" s="43" t="str">
        <f t="shared" si="9"/>
        <v/>
      </c>
      <c r="AD18" s="43" t="str">
        <f t="shared" si="10"/>
        <v/>
      </c>
      <c r="AE18" s="43"/>
      <c r="AF18" s="43" t="str">
        <f t="shared" si="11"/>
        <v/>
      </c>
      <c r="AG18" s="48" t="s">
        <v>50</v>
      </c>
      <c r="AI18" s="29" t="str">
        <f t="shared" si="12"/>
        <v>　</v>
      </c>
    </row>
    <row r="19" spans="1:35" ht="22.5" customHeight="1" x14ac:dyDescent="0.15">
      <c r="A19" s="49">
        <v>13</v>
      </c>
      <c r="B19" s="50"/>
      <c r="C19" s="50"/>
      <c r="D19" s="50"/>
      <c r="E19" s="41"/>
      <c r="F19" s="50"/>
      <c r="G19" s="93"/>
      <c r="H19" s="94"/>
      <c r="I19" s="95"/>
      <c r="J19" s="96"/>
      <c r="K19" s="96"/>
      <c r="L19" s="96"/>
      <c r="M19" s="97"/>
      <c r="N19" s="51" t="str">
        <f t="shared" si="3"/>
        <v/>
      </c>
      <c r="R19" s="43" t="str">
        <f t="shared" si="0"/>
        <v/>
      </c>
      <c r="S19" s="44" t="str">
        <f t="shared" si="4"/>
        <v/>
      </c>
      <c r="T19" s="45" t="str">
        <f>IF($S19="","",VLOOKUP($S19,'[1](種目・作業用)'!$A$2:$D$34,2,FALSE))</f>
        <v/>
      </c>
      <c r="U19" s="45" t="str">
        <f>IF($S19="","",VLOOKUP($S19,'[1](種目・作業用)'!$A$2:$D$34,3,FALSE))</f>
        <v/>
      </c>
      <c r="V19" s="45" t="str">
        <f>IF($S19="","",VLOOKUP($S19,'[1](種目・作業用)'!$A$2:$D$34,4,FALSE))</f>
        <v/>
      </c>
      <c r="W19" s="46" t="str">
        <f t="shared" si="5"/>
        <v/>
      </c>
      <c r="X19" s="43" t="str">
        <f t="shared" si="6"/>
        <v xml:space="preserve"> </v>
      </c>
      <c r="Y19" s="43" t="str">
        <f t="shared" si="7"/>
        <v/>
      </c>
      <c r="Z19" s="43" t="str">
        <f t="shared" si="13"/>
        <v/>
      </c>
      <c r="AA19" s="43" t="str">
        <f t="shared" si="8"/>
        <v/>
      </c>
      <c r="AB19" s="47" t="str">
        <f t="shared" si="2"/>
        <v/>
      </c>
      <c r="AC19" s="43" t="str">
        <f t="shared" si="9"/>
        <v/>
      </c>
      <c r="AD19" s="43" t="str">
        <f t="shared" si="10"/>
        <v/>
      </c>
      <c r="AE19" s="43"/>
      <c r="AF19" s="43" t="str">
        <f t="shared" si="11"/>
        <v/>
      </c>
      <c r="AG19" s="48" t="s">
        <v>50</v>
      </c>
      <c r="AI19" s="29" t="str">
        <f t="shared" si="12"/>
        <v>　</v>
      </c>
    </row>
    <row r="20" spans="1:35" ht="22.5" customHeight="1" x14ac:dyDescent="0.15">
      <c r="A20" s="49">
        <v>14</v>
      </c>
      <c r="B20" s="50"/>
      <c r="C20" s="50"/>
      <c r="D20" s="50"/>
      <c r="E20" s="41"/>
      <c r="F20" s="50"/>
      <c r="G20" s="93"/>
      <c r="H20" s="94"/>
      <c r="I20" s="95"/>
      <c r="J20" s="96"/>
      <c r="K20" s="96"/>
      <c r="L20" s="96"/>
      <c r="M20" s="97"/>
      <c r="N20" s="51" t="str">
        <f t="shared" si="3"/>
        <v/>
      </c>
      <c r="R20" s="43" t="str">
        <f t="shared" si="0"/>
        <v/>
      </c>
      <c r="S20" s="44" t="str">
        <f t="shared" si="4"/>
        <v/>
      </c>
      <c r="T20" s="45" t="str">
        <f>IF($S20="","",VLOOKUP($S20,'[1](種目・作業用)'!$A$2:$D$34,2,FALSE))</f>
        <v/>
      </c>
      <c r="U20" s="45" t="str">
        <f>IF($S20="","",VLOOKUP($S20,'[1](種目・作業用)'!$A$2:$D$34,3,FALSE))</f>
        <v/>
      </c>
      <c r="V20" s="45" t="str">
        <f>IF($S20="","",VLOOKUP($S20,'[1](種目・作業用)'!$A$2:$D$34,4,FALSE))</f>
        <v/>
      </c>
      <c r="W20" s="46" t="str">
        <f t="shared" si="5"/>
        <v/>
      </c>
      <c r="X20" s="43" t="str">
        <f t="shared" si="6"/>
        <v xml:space="preserve"> </v>
      </c>
      <c r="Y20" s="43" t="str">
        <f t="shared" si="7"/>
        <v/>
      </c>
      <c r="Z20" s="43" t="str">
        <f t="shared" si="13"/>
        <v/>
      </c>
      <c r="AA20" s="43" t="str">
        <f t="shared" si="8"/>
        <v/>
      </c>
      <c r="AB20" s="47" t="str">
        <f t="shared" si="2"/>
        <v/>
      </c>
      <c r="AC20" s="43" t="str">
        <f t="shared" si="9"/>
        <v/>
      </c>
      <c r="AD20" s="43" t="str">
        <f t="shared" si="10"/>
        <v/>
      </c>
      <c r="AE20" s="43"/>
      <c r="AF20" s="43" t="str">
        <f t="shared" si="11"/>
        <v/>
      </c>
      <c r="AG20" s="48" t="s">
        <v>50</v>
      </c>
      <c r="AI20" s="29" t="str">
        <f t="shared" si="12"/>
        <v>　</v>
      </c>
    </row>
    <row r="21" spans="1:35" ht="22.5" customHeight="1" x14ac:dyDescent="0.15">
      <c r="A21" s="49">
        <v>15</v>
      </c>
      <c r="B21" s="50"/>
      <c r="C21" s="50"/>
      <c r="D21" s="50"/>
      <c r="E21" s="41"/>
      <c r="F21" s="50"/>
      <c r="G21" s="93"/>
      <c r="H21" s="94"/>
      <c r="I21" s="95"/>
      <c r="J21" s="96"/>
      <c r="K21" s="96"/>
      <c r="L21" s="96"/>
      <c r="M21" s="97"/>
      <c r="N21" s="51" t="str">
        <f t="shared" si="3"/>
        <v/>
      </c>
      <c r="R21" s="43" t="str">
        <f t="shared" si="0"/>
        <v/>
      </c>
      <c r="S21" s="44" t="str">
        <f t="shared" si="4"/>
        <v/>
      </c>
      <c r="T21" s="45" t="str">
        <f>IF($S21="","",VLOOKUP($S21,'[1](種目・作業用)'!$A$2:$D$34,2,FALSE))</f>
        <v/>
      </c>
      <c r="U21" s="45" t="str">
        <f>IF($S21="","",VLOOKUP($S21,'[1](種目・作業用)'!$A$2:$D$34,3,FALSE))</f>
        <v/>
      </c>
      <c r="V21" s="45" t="str">
        <f>IF($S21="","",VLOOKUP($S21,'[1](種目・作業用)'!$A$2:$D$34,4,FALSE))</f>
        <v/>
      </c>
      <c r="W21" s="46" t="str">
        <f t="shared" si="5"/>
        <v/>
      </c>
      <c r="X21" s="43" t="str">
        <f t="shared" si="6"/>
        <v xml:space="preserve"> </v>
      </c>
      <c r="Y21" s="43" t="str">
        <f t="shared" si="7"/>
        <v/>
      </c>
      <c r="Z21" s="43" t="str">
        <f t="shared" si="13"/>
        <v/>
      </c>
      <c r="AA21" s="43" t="str">
        <f t="shared" si="8"/>
        <v/>
      </c>
      <c r="AB21" s="47" t="str">
        <f t="shared" si="2"/>
        <v/>
      </c>
      <c r="AC21" s="43" t="str">
        <f t="shared" si="9"/>
        <v/>
      </c>
      <c r="AD21" s="43" t="str">
        <f t="shared" si="10"/>
        <v/>
      </c>
      <c r="AE21" s="43"/>
      <c r="AF21" s="43" t="str">
        <f t="shared" si="11"/>
        <v/>
      </c>
      <c r="AG21" s="48" t="s">
        <v>50</v>
      </c>
      <c r="AI21" s="29" t="str">
        <f t="shared" si="12"/>
        <v>　</v>
      </c>
    </row>
    <row r="22" spans="1:35" ht="22.5" customHeight="1" x14ac:dyDescent="0.15">
      <c r="A22" s="49">
        <v>16</v>
      </c>
      <c r="B22" s="50"/>
      <c r="C22" s="50"/>
      <c r="D22" s="50"/>
      <c r="E22" s="41"/>
      <c r="F22" s="50"/>
      <c r="G22" s="93"/>
      <c r="H22" s="94"/>
      <c r="I22" s="95"/>
      <c r="J22" s="96"/>
      <c r="K22" s="96"/>
      <c r="L22" s="96"/>
      <c r="M22" s="97"/>
      <c r="N22" s="51" t="str">
        <f t="shared" si="3"/>
        <v/>
      </c>
      <c r="R22" s="43" t="str">
        <f t="shared" si="0"/>
        <v/>
      </c>
      <c r="S22" s="44" t="str">
        <f t="shared" si="4"/>
        <v/>
      </c>
      <c r="T22" s="45" t="str">
        <f>IF($S22="","",VLOOKUP($S22,'[1](種目・作業用)'!$A$2:$D$34,2,FALSE))</f>
        <v/>
      </c>
      <c r="U22" s="45" t="str">
        <f>IF($S22="","",VLOOKUP($S22,'[1](種目・作業用)'!$A$2:$D$34,3,FALSE))</f>
        <v/>
      </c>
      <c r="V22" s="45" t="str">
        <f>IF($S22="","",VLOOKUP($S22,'[1](種目・作業用)'!$A$2:$D$34,4,FALSE))</f>
        <v/>
      </c>
      <c r="W22" s="46" t="str">
        <f t="shared" si="5"/>
        <v/>
      </c>
      <c r="X22" s="43" t="str">
        <f t="shared" si="6"/>
        <v xml:space="preserve"> </v>
      </c>
      <c r="Y22" s="43" t="str">
        <f t="shared" si="7"/>
        <v/>
      </c>
      <c r="Z22" s="43" t="str">
        <f t="shared" si="13"/>
        <v/>
      </c>
      <c r="AA22" s="43" t="str">
        <f t="shared" si="8"/>
        <v/>
      </c>
      <c r="AB22" s="47" t="str">
        <f t="shared" si="2"/>
        <v/>
      </c>
      <c r="AC22" s="43" t="str">
        <f t="shared" si="9"/>
        <v/>
      </c>
      <c r="AD22" s="43" t="str">
        <f t="shared" si="10"/>
        <v/>
      </c>
      <c r="AE22" s="43"/>
      <c r="AF22" s="43" t="str">
        <f t="shared" si="11"/>
        <v/>
      </c>
      <c r="AG22" s="48" t="s">
        <v>50</v>
      </c>
      <c r="AI22" s="29" t="str">
        <f t="shared" si="12"/>
        <v>　</v>
      </c>
    </row>
    <row r="23" spans="1:35" ht="22.5" customHeight="1" x14ac:dyDescent="0.15">
      <c r="A23" s="49">
        <v>17</v>
      </c>
      <c r="B23" s="50"/>
      <c r="C23" s="50"/>
      <c r="D23" s="50"/>
      <c r="E23" s="41"/>
      <c r="F23" s="50"/>
      <c r="G23" s="93"/>
      <c r="H23" s="94"/>
      <c r="I23" s="95"/>
      <c r="J23" s="96"/>
      <c r="K23" s="96"/>
      <c r="L23" s="96"/>
      <c r="M23" s="97"/>
      <c r="N23" s="51" t="str">
        <f t="shared" si="3"/>
        <v/>
      </c>
      <c r="R23" s="43" t="str">
        <f t="shared" si="0"/>
        <v/>
      </c>
      <c r="S23" s="44" t="str">
        <f t="shared" si="4"/>
        <v/>
      </c>
      <c r="T23" s="45" t="str">
        <f>IF($S23="","",VLOOKUP($S23,'[1](種目・作業用)'!$A$2:$D$34,2,FALSE))</f>
        <v/>
      </c>
      <c r="U23" s="45" t="str">
        <f>IF($S23="","",VLOOKUP($S23,'[1](種目・作業用)'!$A$2:$D$34,3,FALSE))</f>
        <v/>
      </c>
      <c r="V23" s="45" t="str">
        <f>IF($S23="","",VLOOKUP($S23,'[1](種目・作業用)'!$A$2:$D$34,4,FALSE))</f>
        <v/>
      </c>
      <c r="W23" s="46" t="str">
        <f t="shared" si="5"/>
        <v/>
      </c>
      <c r="X23" s="43" t="str">
        <f t="shared" si="6"/>
        <v xml:space="preserve"> </v>
      </c>
      <c r="Y23" s="43" t="str">
        <f t="shared" si="7"/>
        <v/>
      </c>
      <c r="Z23" s="43" t="str">
        <f t="shared" si="13"/>
        <v/>
      </c>
      <c r="AA23" s="43" t="str">
        <f t="shared" si="8"/>
        <v/>
      </c>
      <c r="AB23" s="47" t="str">
        <f t="shared" si="2"/>
        <v/>
      </c>
      <c r="AC23" s="43" t="str">
        <f t="shared" si="9"/>
        <v/>
      </c>
      <c r="AD23" s="43" t="str">
        <f t="shared" si="10"/>
        <v/>
      </c>
      <c r="AE23" s="43"/>
      <c r="AF23" s="43" t="str">
        <f t="shared" si="11"/>
        <v/>
      </c>
      <c r="AG23" s="48" t="s">
        <v>50</v>
      </c>
      <c r="AI23" s="29" t="str">
        <f t="shared" si="12"/>
        <v>　</v>
      </c>
    </row>
    <row r="24" spans="1:35" ht="22.5" customHeight="1" x14ac:dyDescent="0.15">
      <c r="A24" s="49">
        <v>18</v>
      </c>
      <c r="B24" s="50"/>
      <c r="C24" s="50"/>
      <c r="D24" s="50"/>
      <c r="E24" s="41"/>
      <c r="F24" s="50"/>
      <c r="G24" s="93"/>
      <c r="H24" s="94"/>
      <c r="I24" s="95"/>
      <c r="J24" s="96"/>
      <c r="K24" s="96"/>
      <c r="L24" s="96"/>
      <c r="M24" s="97"/>
      <c r="N24" s="51" t="str">
        <f t="shared" si="3"/>
        <v/>
      </c>
      <c r="R24" s="43" t="str">
        <f t="shared" si="0"/>
        <v/>
      </c>
      <c r="S24" s="44" t="str">
        <f t="shared" si="4"/>
        <v/>
      </c>
      <c r="T24" s="45" t="str">
        <f>IF($S24="","",VLOOKUP($S24,'[1](種目・作業用)'!$A$2:$D$34,2,FALSE))</f>
        <v/>
      </c>
      <c r="U24" s="45" t="str">
        <f>IF($S24="","",VLOOKUP($S24,'[1](種目・作業用)'!$A$2:$D$34,3,FALSE))</f>
        <v/>
      </c>
      <c r="V24" s="45" t="str">
        <f>IF($S24="","",VLOOKUP($S24,'[1](種目・作業用)'!$A$2:$D$34,4,FALSE))</f>
        <v/>
      </c>
      <c r="W24" s="46" t="str">
        <f t="shared" si="5"/>
        <v/>
      </c>
      <c r="X24" s="43" t="str">
        <f t="shared" si="6"/>
        <v xml:space="preserve"> </v>
      </c>
      <c r="Y24" s="43" t="str">
        <f t="shared" si="7"/>
        <v/>
      </c>
      <c r="Z24" s="43" t="str">
        <f t="shared" si="13"/>
        <v/>
      </c>
      <c r="AA24" s="43" t="str">
        <f t="shared" si="8"/>
        <v/>
      </c>
      <c r="AB24" s="47" t="str">
        <f t="shared" si="2"/>
        <v/>
      </c>
      <c r="AC24" s="43" t="str">
        <f t="shared" si="9"/>
        <v/>
      </c>
      <c r="AD24" s="43" t="str">
        <f t="shared" si="10"/>
        <v/>
      </c>
      <c r="AE24" s="43"/>
      <c r="AF24" s="43" t="str">
        <f t="shared" si="11"/>
        <v/>
      </c>
      <c r="AG24" s="48" t="s">
        <v>50</v>
      </c>
      <c r="AI24" s="29" t="str">
        <f t="shared" si="12"/>
        <v>　</v>
      </c>
    </row>
    <row r="25" spans="1:35" ht="22.5" customHeight="1" x14ac:dyDescent="0.15">
      <c r="A25" s="49">
        <v>19</v>
      </c>
      <c r="B25" s="50"/>
      <c r="C25" s="50"/>
      <c r="D25" s="50"/>
      <c r="E25" s="41"/>
      <c r="F25" s="50"/>
      <c r="G25" s="93"/>
      <c r="H25" s="94"/>
      <c r="I25" s="95"/>
      <c r="J25" s="96"/>
      <c r="K25" s="96"/>
      <c r="L25" s="96"/>
      <c r="M25" s="97"/>
      <c r="N25" s="51" t="str">
        <f t="shared" si="3"/>
        <v/>
      </c>
      <c r="R25" s="43" t="str">
        <f t="shared" si="0"/>
        <v/>
      </c>
      <c r="S25" s="44" t="str">
        <f t="shared" si="4"/>
        <v/>
      </c>
      <c r="T25" s="45" t="str">
        <f>IF($S25="","",VLOOKUP($S25,'[1](種目・作業用)'!$A$2:$D$34,2,FALSE))</f>
        <v/>
      </c>
      <c r="U25" s="45" t="str">
        <f>IF($S25="","",VLOOKUP($S25,'[1](種目・作業用)'!$A$2:$D$34,3,FALSE))</f>
        <v/>
      </c>
      <c r="V25" s="45" t="str">
        <f>IF($S25="","",VLOOKUP($S25,'[1](種目・作業用)'!$A$2:$D$34,4,FALSE))</f>
        <v/>
      </c>
      <c r="W25" s="46" t="str">
        <f t="shared" si="5"/>
        <v/>
      </c>
      <c r="X25" s="43" t="str">
        <f t="shared" si="6"/>
        <v xml:space="preserve"> </v>
      </c>
      <c r="Y25" s="43" t="str">
        <f t="shared" si="7"/>
        <v/>
      </c>
      <c r="Z25" s="43" t="str">
        <f t="shared" si="13"/>
        <v/>
      </c>
      <c r="AA25" s="43" t="str">
        <f t="shared" si="8"/>
        <v/>
      </c>
      <c r="AB25" s="47" t="str">
        <f t="shared" si="2"/>
        <v/>
      </c>
      <c r="AC25" s="43" t="str">
        <f t="shared" si="9"/>
        <v/>
      </c>
      <c r="AD25" s="43" t="str">
        <f t="shared" si="10"/>
        <v/>
      </c>
      <c r="AE25" s="43"/>
      <c r="AF25" s="43" t="str">
        <f t="shared" si="11"/>
        <v/>
      </c>
      <c r="AG25" s="48" t="s">
        <v>50</v>
      </c>
      <c r="AI25" s="29" t="str">
        <f t="shared" si="12"/>
        <v>　</v>
      </c>
    </row>
    <row r="26" spans="1:35" ht="22.5" customHeight="1" x14ac:dyDescent="0.15">
      <c r="A26" s="49">
        <v>20</v>
      </c>
      <c r="B26" s="50"/>
      <c r="C26" s="50"/>
      <c r="D26" s="50"/>
      <c r="E26" s="41"/>
      <c r="F26" s="50"/>
      <c r="G26" s="93"/>
      <c r="H26" s="94"/>
      <c r="I26" s="95"/>
      <c r="J26" s="96"/>
      <c r="K26" s="96"/>
      <c r="L26" s="96"/>
      <c r="M26" s="97"/>
      <c r="N26" s="51" t="str">
        <f t="shared" si="3"/>
        <v/>
      </c>
      <c r="R26" s="43" t="str">
        <f t="shared" si="0"/>
        <v/>
      </c>
      <c r="S26" s="44" t="str">
        <f t="shared" si="4"/>
        <v/>
      </c>
      <c r="T26" s="45" t="str">
        <f>IF($S26="","",VLOOKUP($S26,'[1](種目・作業用)'!$A$2:$D$34,2,FALSE))</f>
        <v/>
      </c>
      <c r="U26" s="45" t="str">
        <f>IF($S26="","",VLOOKUP($S26,'[1](種目・作業用)'!$A$2:$D$34,3,FALSE))</f>
        <v/>
      </c>
      <c r="V26" s="45" t="str">
        <f>IF($S26="","",VLOOKUP($S26,'[1](種目・作業用)'!$A$2:$D$34,4,FALSE))</f>
        <v/>
      </c>
      <c r="W26" s="46" t="str">
        <f t="shared" si="5"/>
        <v/>
      </c>
      <c r="X26" s="43" t="str">
        <f t="shared" si="6"/>
        <v xml:space="preserve"> </v>
      </c>
      <c r="Y26" s="43" t="str">
        <f t="shared" si="7"/>
        <v/>
      </c>
      <c r="Z26" s="43" t="str">
        <f t="shared" si="13"/>
        <v/>
      </c>
      <c r="AA26" s="43" t="str">
        <f t="shared" si="8"/>
        <v/>
      </c>
      <c r="AB26" s="47" t="str">
        <f t="shared" si="2"/>
        <v/>
      </c>
      <c r="AC26" s="43" t="str">
        <f t="shared" si="9"/>
        <v/>
      </c>
      <c r="AD26" s="43" t="str">
        <f t="shared" si="10"/>
        <v/>
      </c>
      <c r="AE26" s="43"/>
      <c r="AF26" s="43" t="str">
        <f t="shared" si="11"/>
        <v/>
      </c>
      <c r="AG26" s="48" t="s">
        <v>50</v>
      </c>
      <c r="AI26" s="29" t="str">
        <f t="shared" si="12"/>
        <v>　</v>
      </c>
    </row>
    <row r="27" spans="1:35" ht="22.5" customHeight="1" x14ac:dyDescent="0.15">
      <c r="A27" s="49">
        <v>21</v>
      </c>
      <c r="B27" s="50"/>
      <c r="C27" s="50"/>
      <c r="D27" s="50"/>
      <c r="E27" s="41"/>
      <c r="F27" s="50"/>
      <c r="G27" s="93"/>
      <c r="H27" s="94"/>
      <c r="I27" s="95"/>
      <c r="J27" s="96"/>
      <c r="K27" s="96"/>
      <c r="L27" s="96"/>
      <c r="M27" s="97"/>
      <c r="N27" s="51" t="str">
        <f t="shared" si="3"/>
        <v/>
      </c>
      <c r="R27" s="43" t="str">
        <f t="shared" si="0"/>
        <v/>
      </c>
      <c r="S27" s="44" t="str">
        <f t="shared" si="4"/>
        <v/>
      </c>
      <c r="T27" s="45" t="str">
        <f>IF($S27="","",VLOOKUP($S27,'[1](種目・作業用)'!$A$2:$D$34,2,FALSE))</f>
        <v/>
      </c>
      <c r="U27" s="45" t="str">
        <f>IF($S27="","",VLOOKUP($S27,'[1](種目・作業用)'!$A$2:$D$34,3,FALSE))</f>
        <v/>
      </c>
      <c r="V27" s="45" t="str">
        <f>IF($S27="","",VLOOKUP($S27,'[1](種目・作業用)'!$A$2:$D$34,4,FALSE))</f>
        <v/>
      </c>
      <c r="W27" s="46" t="str">
        <f t="shared" si="5"/>
        <v/>
      </c>
      <c r="X27" s="43" t="str">
        <f t="shared" si="6"/>
        <v xml:space="preserve"> </v>
      </c>
      <c r="Y27" s="43" t="str">
        <f t="shared" si="7"/>
        <v/>
      </c>
      <c r="Z27" s="43" t="str">
        <f t="shared" si="13"/>
        <v/>
      </c>
      <c r="AA27" s="43" t="str">
        <f t="shared" si="8"/>
        <v/>
      </c>
      <c r="AB27" s="47" t="str">
        <f t="shared" si="2"/>
        <v/>
      </c>
      <c r="AC27" s="43" t="str">
        <f t="shared" si="9"/>
        <v/>
      </c>
      <c r="AD27" s="43" t="str">
        <f t="shared" si="10"/>
        <v/>
      </c>
      <c r="AE27" s="43"/>
      <c r="AF27" s="43" t="str">
        <f t="shared" si="11"/>
        <v/>
      </c>
      <c r="AG27" s="48" t="s">
        <v>50</v>
      </c>
      <c r="AI27" s="29" t="str">
        <f t="shared" si="12"/>
        <v>　</v>
      </c>
    </row>
    <row r="28" spans="1:35" ht="22.5" customHeight="1" x14ac:dyDescent="0.15">
      <c r="A28" s="49">
        <v>22</v>
      </c>
      <c r="B28" s="50"/>
      <c r="C28" s="50"/>
      <c r="D28" s="50"/>
      <c r="E28" s="41"/>
      <c r="F28" s="50"/>
      <c r="G28" s="93"/>
      <c r="H28" s="94"/>
      <c r="I28" s="95"/>
      <c r="J28" s="96"/>
      <c r="K28" s="96"/>
      <c r="L28" s="96"/>
      <c r="M28" s="97"/>
      <c r="N28" s="51" t="str">
        <f t="shared" si="3"/>
        <v/>
      </c>
      <c r="R28" s="43" t="str">
        <f t="shared" si="0"/>
        <v/>
      </c>
      <c r="S28" s="44" t="str">
        <f t="shared" si="4"/>
        <v/>
      </c>
      <c r="T28" s="45" t="str">
        <f>IF($S28="","",VLOOKUP($S28,'[1](種目・作業用)'!$A$2:$D$34,2,FALSE))</f>
        <v/>
      </c>
      <c r="U28" s="45" t="str">
        <f>IF($S28="","",VLOOKUP($S28,'[1](種目・作業用)'!$A$2:$D$34,3,FALSE))</f>
        <v/>
      </c>
      <c r="V28" s="45" t="str">
        <f>IF($S28="","",VLOOKUP($S28,'[1](種目・作業用)'!$A$2:$D$34,4,FALSE))</f>
        <v/>
      </c>
      <c r="W28" s="46" t="str">
        <f t="shared" si="5"/>
        <v/>
      </c>
      <c r="X28" s="43" t="str">
        <f t="shared" si="6"/>
        <v xml:space="preserve"> </v>
      </c>
      <c r="Y28" s="43" t="str">
        <f t="shared" si="7"/>
        <v/>
      </c>
      <c r="Z28" s="43" t="str">
        <f t="shared" si="13"/>
        <v/>
      </c>
      <c r="AA28" s="43" t="str">
        <f t="shared" si="8"/>
        <v/>
      </c>
      <c r="AB28" s="47" t="str">
        <f t="shared" si="2"/>
        <v/>
      </c>
      <c r="AC28" s="43" t="str">
        <f t="shared" si="9"/>
        <v/>
      </c>
      <c r="AD28" s="43" t="str">
        <f t="shared" si="10"/>
        <v/>
      </c>
      <c r="AE28" s="43"/>
      <c r="AF28" s="43" t="str">
        <f t="shared" si="11"/>
        <v/>
      </c>
      <c r="AG28" s="48" t="s">
        <v>50</v>
      </c>
      <c r="AI28" s="29" t="str">
        <f t="shared" si="12"/>
        <v>　</v>
      </c>
    </row>
    <row r="29" spans="1:35" ht="22.5" customHeight="1" x14ac:dyDescent="0.15">
      <c r="A29" s="49">
        <v>23</v>
      </c>
      <c r="B29" s="41"/>
      <c r="C29" s="41"/>
      <c r="D29" s="41"/>
      <c r="E29" s="41"/>
      <c r="F29" s="50"/>
      <c r="G29" s="93"/>
      <c r="H29" s="94"/>
      <c r="I29" s="95"/>
      <c r="J29" s="96"/>
      <c r="K29" s="96"/>
      <c r="L29" s="96"/>
      <c r="M29" s="97"/>
      <c r="N29" s="51" t="str">
        <f t="shared" si="3"/>
        <v/>
      </c>
      <c r="R29" s="43" t="str">
        <f t="shared" si="0"/>
        <v/>
      </c>
      <c r="S29" s="44" t="str">
        <f t="shared" si="4"/>
        <v/>
      </c>
      <c r="T29" s="45" t="str">
        <f>IF($S29="","",VLOOKUP($S29,'[1](種目・作業用)'!$A$2:$D$34,2,FALSE))</f>
        <v/>
      </c>
      <c r="U29" s="45" t="str">
        <f>IF($S29="","",VLOOKUP($S29,'[1](種目・作業用)'!$A$2:$D$34,3,FALSE))</f>
        <v/>
      </c>
      <c r="V29" s="45" t="str">
        <f>IF($S29="","",VLOOKUP($S29,'[1](種目・作業用)'!$A$2:$D$34,4,FALSE))</f>
        <v/>
      </c>
      <c r="W29" s="46" t="str">
        <f t="shared" si="5"/>
        <v/>
      </c>
      <c r="X29" s="43" t="str">
        <f t="shared" si="6"/>
        <v xml:space="preserve"> </v>
      </c>
      <c r="Y29" s="43" t="str">
        <f t="shared" si="7"/>
        <v/>
      </c>
      <c r="Z29" s="43" t="str">
        <f t="shared" si="13"/>
        <v/>
      </c>
      <c r="AA29" s="43" t="str">
        <f t="shared" si="8"/>
        <v/>
      </c>
      <c r="AB29" s="47" t="str">
        <f t="shared" si="2"/>
        <v/>
      </c>
      <c r="AC29" s="43" t="str">
        <f t="shared" si="9"/>
        <v/>
      </c>
      <c r="AD29" s="43" t="str">
        <f t="shared" si="10"/>
        <v/>
      </c>
      <c r="AE29" s="43"/>
      <c r="AF29" s="43" t="str">
        <f t="shared" si="11"/>
        <v/>
      </c>
      <c r="AG29" s="48" t="s">
        <v>50</v>
      </c>
      <c r="AI29" s="29" t="str">
        <f t="shared" si="12"/>
        <v>　</v>
      </c>
    </row>
    <row r="30" spans="1:35" ht="22.5" customHeight="1" x14ac:dyDescent="0.15">
      <c r="A30" s="49">
        <v>24</v>
      </c>
      <c r="B30" s="50"/>
      <c r="C30" s="50"/>
      <c r="D30" s="50"/>
      <c r="E30" s="41"/>
      <c r="F30" s="50"/>
      <c r="G30" s="93"/>
      <c r="H30" s="94"/>
      <c r="I30" s="95"/>
      <c r="J30" s="96"/>
      <c r="K30" s="96"/>
      <c r="L30" s="96"/>
      <c r="M30" s="97"/>
      <c r="N30" s="51" t="str">
        <f t="shared" si="3"/>
        <v/>
      </c>
      <c r="R30" s="43" t="str">
        <f t="shared" si="0"/>
        <v/>
      </c>
      <c r="S30" s="44" t="str">
        <f t="shared" si="4"/>
        <v/>
      </c>
      <c r="T30" s="45" t="str">
        <f>IF($S30="","",VLOOKUP($S30,'[1](種目・作業用)'!$A$2:$D$34,2,FALSE))</f>
        <v/>
      </c>
      <c r="U30" s="45" t="str">
        <f>IF($S30="","",VLOOKUP($S30,'[1](種目・作業用)'!$A$2:$D$34,3,FALSE))</f>
        <v/>
      </c>
      <c r="V30" s="45" t="str">
        <f>IF($S30="","",VLOOKUP($S30,'[1](種目・作業用)'!$A$2:$D$34,4,FALSE))</f>
        <v/>
      </c>
      <c r="W30" s="46" t="str">
        <f t="shared" si="5"/>
        <v/>
      </c>
      <c r="X30" s="43" t="str">
        <f t="shared" si="6"/>
        <v xml:space="preserve"> </v>
      </c>
      <c r="Y30" s="43" t="str">
        <f t="shared" si="7"/>
        <v/>
      </c>
      <c r="Z30" s="43" t="str">
        <f t="shared" si="13"/>
        <v/>
      </c>
      <c r="AA30" s="43" t="str">
        <f t="shared" si="8"/>
        <v/>
      </c>
      <c r="AB30" s="47" t="str">
        <f t="shared" si="2"/>
        <v/>
      </c>
      <c r="AC30" s="43" t="str">
        <f t="shared" si="9"/>
        <v/>
      </c>
      <c r="AD30" s="43" t="str">
        <f t="shared" si="10"/>
        <v/>
      </c>
      <c r="AE30" s="43"/>
      <c r="AF30" s="43" t="str">
        <f t="shared" si="11"/>
        <v/>
      </c>
      <c r="AG30" s="48" t="s">
        <v>50</v>
      </c>
      <c r="AI30" s="29" t="str">
        <f t="shared" si="12"/>
        <v>　</v>
      </c>
    </row>
    <row r="31" spans="1:35" ht="22.5" customHeight="1" x14ac:dyDescent="0.15">
      <c r="A31" s="52">
        <v>25</v>
      </c>
      <c r="B31" s="50"/>
      <c r="C31" s="50"/>
      <c r="D31" s="50"/>
      <c r="E31" s="41"/>
      <c r="F31" s="50"/>
      <c r="G31" s="93"/>
      <c r="H31" s="94"/>
      <c r="I31" s="98"/>
      <c r="J31" s="99"/>
      <c r="K31" s="99"/>
      <c r="L31" s="99"/>
      <c r="M31" s="100"/>
      <c r="N31" s="51" t="str">
        <f t="shared" si="3"/>
        <v/>
      </c>
      <c r="R31" s="43" t="str">
        <f t="shared" si="0"/>
        <v/>
      </c>
      <c r="S31" s="44" t="str">
        <f t="shared" si="4"/>
        <v/>
      </c>
      <c r="T31" s="45" t="str">
        <f>IF($S31="","",VLOOKUP($S31,'[1](種目・作業用)'!$A$2:$D$34,2,FALSE))</f>
        <v/>
      </c>
      <c r="U31" s="45" t="str">
        <f>IF($S31="","",VLOOKUP($S31,'[1](種目・作業用)'!$A$2:$D$34,3,FALSE))</f>
        <v/>
      </c>
      <c r="V31" s="45" t="str">
        <f>IF($S31="","",VLOOKUP($S31,'[1](種目・作業用)'!$A$2:$D$34,4,FALSE))</f>
        <v/>
      </c>
      <c r="W31" s="46" t="str">
        <f t="shared" si="5"/>
        <v/>
      </c>
      <c r="X31" s="43" t="str">
        <f t="shared" si="6"/>
        <v xml:space="preserve"> </v>
      </c>
      <c r="Y31" s="43" t="str">
        <f t="shared" si="7"/>
        <v/>
      </c>
      <c r="Z31" s="43" t="str">
        <f t="shared" si="13"/>
        <v/>
      </c>
      <c r="AA31" s="43" t="str">
        <f t="shared" si="8"/>
        <v/>
      </c>
      <c r="AB31" s="47" t="str">
        <f t="shared" si="2"/>
        <v/>
      </c>
      <c r="AC31" s="43" t="str">
        <f t="shared" si="9"/>
        <v/>
      </c>
      <c r="AD31" s="43" t="str">
        <f t="shared" si="10"/>
        <v/>
      </c>
      <c r="AE31" s="43"/>
      <c r="AF31" s="43" t="str">
        <f t="shared" si="11"/>
        <v/>
      </c>
      <c r="AG31" s="48" t="s">
        <v>50</v>
      </c>
      <c r="AI31" s="29" t="str">
        <f t="shared" si="12"/>
        <v>　</v>
      </c>
    </row>
    <row r="32" spans="1:35" ht="22.5" customHeight="1" x14ac:dyDescent="0.15">
      <c r="A32" s="53"/>
      <c r="B32" s="54"/>
      <c r="C32" s="54"/>
      <c r="D32" s="54"/>
      <c r="E32" s="54"/>
      <c r="F32" s="54"/>
      <c r="G32" s="55" t="s">
        <v>52</v>
      </c>
      <c r="H32" s="101"/>
      <c r="I32" s="101"/>
      <c r="J32" s="101"/>
      <c r="K32" s="101"/>
      <c r="L32" s="101"/>
      <c r="M32" s="101"/>
      <c r="N32" s="56" t="s">
        <v>3</v>
      </c>
      <c r="T32" s="45"/>
      <c r="U32" s="45"/>
      <c r="V32" s="45"/>
      <c r="W32" s="46"/>
      <c r="AB32" s="57"/>
      <c r="AD32" s="43"/>
    </row>
    <row r="33" spans="1:35" ht="7.5" customHeight="1" x14ac:dyDescent="0.15">
      <c r="A33" s="58"/>
      <c r="B33" s="58"/>
      <c r="C33" s="58"/>
      <c r="D33" s="58"/>
      <c r="E33" s="58"/>
      <c r="F33" s="58"/>
      <c r="G33" s="59"/>
      <c r="H33" s="60"/>
      <c r="I33" s="60"/>
      <c r="J33" s="60"/>
      <c r="K33" s="60"/>
      <c r="L33" s="60"/>
      <c r="M33" s="60"/>
      <c r="N33" s="61"/>
      <c r="T33" s="45"/>
      <c r="U33" s="45"/>
      <c r="V33" s="45"/>
      <c r="W33" s="46"/>
      <c r="AB33" s="57"/>
      <c r="AD33" s="43"/>
    </row>
    <row r="34" spans="1:35" ht="22.5" customHeight="1" x14ac:dyDescent="0.15">
      <c r="A34" s="92" t="s">
        <v>425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T34" s="45"/>
      <c r="U34" s="45"/>
      <c r="V34" s="45"/>
      <c r="W34" s="46"/>
      <c r="AB34" s="57"/>
      <c r="AD34" s="43"/>
    </row>
    <row r="35" spans="1:35" ht="7.5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T35" s="45"/>
      <c r="U35" s="45"/>
      <c r="V35" s="45"/>
      <c r="W35" s="46"/>
      <c r="AB35" s="57"/>
      <c r="AD35" s="43"/>
    </row>
    <row r="36" spans="1:35" x14ac:dyDescent="0.15">
      <c r="A36" s="31"/>
      <c r="B36" s="31"/>
      <c r="C36" s="31" t="s">
        <v>424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T36" s="45"/>
      <c r="U36" s="45"/>
      <c r="V36" s="45"/>
      <c r="W36" s="46"/>
      <c r="AB36" s="57"/>
      <c r="AD36" s="43"/>
    </row>
    <row r="37" spans="1:35" ht="6" customHeight="1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T37" s="45"/>
      <c r="U37" s="45"/>
      <c r="V37" s="45"/>
      <c r="W37" s="46"/>
      <c r="AB37" s="57"/>
      <c r="AD37" s="43"/>
    </row>
    <row r="38" spans="1:35" x14ac:dyDescent="0.15">
      <c r="A38" s="31"/>
      <c r="B38" s="31"/>
      <c r="C38" s="88">
        <f ca="1">TODAY()</f>
        <v>45672</v>
      </c>
      <c r="D38" s="88"/>
      <c r="E38" s="31"/>
      <c r="F38" s="31"/>
      <c r="G38" s="31"/>
      <c r="H38" s="31"/>
      <c r="I38" s="31"/>
      <c r="J38" s="31"/>
      <c r="K38" s="31"/>
      <c r="L38" s="31"/>
      <c r="M38" s="31"/>
      <c r="N38" s="31"/>
      <c r="T38" s="45"/>
      <c r="U38" s="45"/>
      <c r="V38" s="45"/>
      <c r="W38" s="46"/>
      <c r="AB38" s="57"/>
      <c r="AD38" s="43"/>
    </row>
    <row r="39" spans="1:35" ht="22.5" customHeight="1" x14ac:dyDescent="0.15">
      <c r="A39" s="31"/>
      <c r="B39" s="31"/>
      <c r="C39" s="83"/>
      <c r="D39" s="89"/>
      <c r="E39" s="89"/>
      <c r="F39" s="89"/>
      <c r="G39" s="89"/>
      <c r="H39" s="90" t="s">
        <v>53</v>
      </c>
      <c r="I39" s="90"/>
      <c r="J39" s="31"/>
      <c r="K39" s="31"/>
      <c r="L39" s="31"/>
      <c r="M39" s="31"/>
      <c r="N39" s="31"/>
      <c r="T39" s="45"/>
      <c r="U39" s="45"/>
      <c r="V39" s="45"/>
      <c r="W39" s="46"/>
      <c r="AB39" s="57"/>
      <c r="AD39" s="43"/>
    </row>
    <row r="40" spans="1:35" ht="22.5" customHeight="1" x14ac:dyDescent="0.15">
      <c r="A40" s="31"/>
      <c r="B40" s="31"/>
      <c r="C40" s="31"/>
      <c r="D40" s="31"/>
      <c r="E40" s="31"/>
      <c r="F40" s="31"/>
      <c r="G40" s="62"/>
      <c r="H40" s="91"/>
      <c r="I40" s="91"/>
      <c r="J40" s="91"/>
      <c r="K40" s="91"/>
      <c r="L40" s="91"/>
      <c r="M40" s="63" t="s">
        <v>3</v>
      </c>
      <c r="N40" s="31"/>
      <c r="T40" s="45"/>
      <c r="U40" s="45"/>
      <c r="V40" s="45"/>
      <c r="W40" s="46"/>
      <c r="AB40" s="57"/>
      <c r="AD40" s="43"/>
    </row>
    <row r="41" spans="1:35" ht="21" x14ac:dyDescent="0.15">
      <c r="A41" s="132" t="str">
        <f>A1</f>
        <v>第５６回長井ロードレース大会　参加申込書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T41" s="45"/>
      <c r="U41" s="45"/>
      <c r="V41" s="45"/>
      <c r="W41" s="46"/>
      <c r="AB41" s="57"/>
      <c r="AD41" s="43"/>
    </row>
    <row r="42" spans="1:35" ht="7.5" customHeight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T42" s="45"/>
      <c r="U42" s="45"/>
      <c r="V42" s="45"/>
      <c r="W42" s="46"/>
      <c r="AB42" s="57"/>
      <c r="AD42" s="43"/>
    </row>
    <row r="43" spans="1:35" ht="22.5" customHeight="1" x14ac:dyDescent="0.15">
      <c r="A43" s="133" t="s">
        <v>20</v>
      </c>
      <c r="B43" s="134"/>
      <c r="C43" s="141">
        <f>$C$3</f>
        <v>0</v>
      </c>
      <c r="D43" s="142"/>
      <c r="E43" s="142"/>
      <c r="F43" s="142"/>
      <c r="G43" s="143"/>
      <c r="H43" s="134" t="s">
        <v>21</v>
      </c>
      <c r="I43" s="134"/>
      <c r="J43" s="144">
        <f>$J$3</f>
        <v>0</v>
      </c>
      <c r="K43" s="145"/>
      <c r="L43" s="145"/>
      <c r="M43" s="145"/>
      <c r="N43" s="146"/>
      <c r="T43" s="45"/>
      <c r="U43" s="45"/>
      <c r="V43" s="45"/>
      <c r="W43" s="46"/>
      <c r="AB43" s="57"/>
      <c r="AD43" s="43"/>
    </row>
    <row r="44" spans="1:35" ht="22.5" customHeight="1" x14ac:dyDescent="0.15">
      <c r="A44" s="102" t="s">
        <v>54</v>
      </c>
      <c r="B44" s="103"/>
      <c r="C44" s="147">
        <f>$C$4</f>
        <v>0</v>
      </c>
      <c r="D44" s="148"/>
      <c r="E44" s="148"/>
      <c r="F44" s="148"/>
      <c r="G44" s="149"/>
      <c r="H44" s="107" t="s">
        <v>27</v>
      </c>
      <c r="I44" s="107"/>
      <c r="J44" s="150">
        <f>$J$4</f>
        <v>0</v>
      </c>
      <c r="K44" s="151"/>
      <c r="L44" s="151"/>
      <c r="M44" s="151"/>
      <c r="N44" s="152"/>
      <c r="T44" s="45"/>
      <c r="U44" s="45"/>
      <c r="V44" s="45"/>
      <c r="W44" s="46"/>
      <c r="AB44" s="57"/>
      <c r="AD44" s="43"/>
    </row>
    <row r="45" spans="1:35" ht="17.25" customHeight="1" x14ac:dyDescent="0.15">
      <c r="A45" s="111"/>
      <c r="B45" s="113" t="s">
        <v>28</v>
      </c>
      <c r="C45" s="115" t="s">
        <v>29</v>
      </c>
      <c r="D45" s="115"/>
      <c r="E45" s="115" t="s">
        <v>2</v>
      </c>
      <c r="F45" s="115" t="s">
        <v>0</v>
      </c>
      <c r="G45" s="119" t="s">
        <v>421</v>
      </c>
      <c r="H45" s="120"/>
      <c r="I45" s="115" t="s">
        <v>413</v>
      </c>
      <c r="J45" s="115"/>
      <c r="K45" s="115"/>
      <c r="L45" s="115"/>
      <c r="M45" s="115"/>
      <c r="N45" s="123" t="s">
        <v>1</v>
      </c>
      <c r="T45" s="45"/>
      <c r="U45" s="45"/>
      <c r="V45" s="45"/>
      <c r="W45" s="46"/>
      <c r="AB45" s="57"/>
      <c r="AD45" s="43"/>
    </row>
    <row r="46" spans="1:35" ht="17.25" customHeight="1" thickBot="1" x14ac:dyDescent="0.2">
      <c r="A46" s="112"/>
      <c r="B46" s="114"/>
      <c r="C46" s="79" t="s">
        <v>30</v>
      </c>
      <c r="D46" s="79" t="s">
        <v>31</v>
      </c>
      <c r="E46" s="116"/>
      <c r="F46" s="116"/>
      <c r="G46" s="121"/>
      <c r="H46" s="122"/>
      <c r="I46" s="116"/>
      <c r="J46" s="116"/>
      <c r="K46" s="116"/>
      <c r="L46" s="116"/>
      <c r="M46" s="116"/>
      <c r="N46" s="124"/>
      <c r="T46" s="45"/>
      <c r="U46" s="45"/>
      <c r="V46" s="45"/>
      <c r="W46" s="46"/>
      <c r="AB46" s="57"/>
      <c r="AD46" s="43"/>
    </row>
    <row r="47" spans="1:35" ht="22.5" customHeight="1" thickTop="1" x14ac:dyDescent="0.15">
      <c r="A47" s="40">
        <v>26</v>
      </c>
      <c r="B47" s="50"/>
      <c r="C47" s="50"/>
      <c r="D47" s="50"/>
      <c r="E47" s="41"/>
      <c r="F47" s="50"/>
      <c r="G47" s="153"/>
      <c r="H47" s="154"/>
      <c r="I47" s="127"/>
      <c r="J47" s="128"/>
      <c r="K47" s="128"/>
      <c r="L47" s="128"/>
      <c r="M47" s="129"/>
      <c r="N47" s="42" t="str">
        <f>IF(ISBLANK(I47),"",DATEDIF(I47,$R$5,"Y"))</f>
        <v/>
      </c>
      <c r="R47" s="43" t="str">
        <f t="shared" ref="R47:R71" si="14">IF(ISBLANK(B47),"",VLOOKUP(CONCATENATE($AB$4,F47),$R$121:$S$130,2,FALSE)+B47*100)</f>
        <v/>
      </c>
      <c r="S47" s="44" t="str">
        <f t="shared" ref="S47:S71" si="15">IF(ISBLANK(G47),"",G47)</f>
        <v/>
      </c>
      <c r="T47" s="45" t="str">
        <f>IF($S47="","",VLOOKUP($S47,'[1](種目・作業用)'!$A$2:$D$34,2,FALSE))</f>
        <v/>
      </c>
      <c r="U47" s="45" t="str">
        <f>IF($S47="","",VLOOKUP($S47,'[1](種目・作業用)'!$A$2:$D$34,3,FALSE))</f>
        <v/>
      </c>
      <c r="V47" s="45" t="str">
        <f>IF($S47="","",VLOOKUP($S47,'[1](種目・作業用)'!$A$2:$D$34,4,FALSE))</f>
        <v/>
      </c>
      <c r="W47" s="46" t="str">
        <f t="shared" si="5"/>
        <v/>
      </c>
      <c r="X47" s="43" t="str">
        <f t="shared" ref="X47:X71" si="16">IF(W47="000",V47,CONCATENATE(V47," ",W47))</f>
        <v xml:space="preserve"> </v>
      </c>
      <c r="Y47" s="43" t="str">
        <f t="shared" ref="Y47:Y71" si="17">IF(ISBLANK(B47),"",B47)</f>
        <v/>
      </c>
      <c r="Z47" s="43" t="str">
        <f t="shared" ref="Z47:Z71" si="18">IF(ISNUMBER(Y47),IF(ISBLANK(E47),AI47,CONCATENATE(AI47,"(",E47,")")),"")</f>
        <v/>
      </c>
      <c r="AA47" s="43" t="str">
        <f t="shared" ref="AA47:AA71" si="19">IF(ISNUMBER(Y47),D47,"")</f>
        <v/>
      </c>
      <c r="AB47" s="47" t="str">
        <f>IF(ISNUMBER(Y47),VLOOKUP(AG47,$AG$120:$AH$167,2,FALSE),"")</f>
        <v/>
      </c>
      <c r="AC47" s="43" t="str">
        <f t="shared" ref="AC47:AC71" si="20">IF(ISNUMBER(Y47),$AC$4,"")</f>
        <v/>
      </c>
      <c r="AD47" s="43" t="str">
        <f t="shared" si="10"/>
        <v/>
      </c>
      <c r="AE47" s="43"/>
      <c r="AF47" s="43" t="str">
        <f t="shared" ref="AF47:AF71" si="21">IF(ISNUMBER(Y47),$AA$4,"")</f>
        <v/>
      </c>
      <c r="AG47" s="48" t="s">
        <v>50</v>
      </c>
      <c r="AI47" s="29" t="str">
        <f t="shared" ref="AI47:AI71" si="22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35" ht="22.5" customHeight="1" x14ac:dyDescent="0.15">
      <c r="A48" s="49">
        <v>27</v>
      </c>
      <c r="B48" s="50"/>
      <c r="C48" s="50"/>
      <c r="D48" s="50"/>
      <c r="E48" s="41"/>
      <c r="F48" s="50"/>
      <c r="G48" s="93"/>
      <c r="H48" s="94"/>
      <c r="I48" s="95"/>
      <c r="J48" s="96"/>
      <c r="K48" s="96"/>
      <c r="L48" s="96"/>
      <c r="M48" s="97"/>
      <c r="N48" s="51" t="str">
        <f t="shared" ref="N48:N71" si="23">IF(ISBLANK(I48),"",DATEDIF(I48,$R$5,"Y"))</f>
        <v/>
      </c>
      <c r="R48" s="43" t="str">
        <f t="shared" si="14"/>
        <v/>
      </c>
      <c r="S48" s="44" t="str">
        <f t="shared" si="15"/>
        <v/>
      </c>
      <c r="T48" s="45" t="str">
        <f>IF($S48="","",VLOOKUP($S48,'[1](種目・作業用)'!$A$2:$D$34,2,FALSE))</f>
        <v/>
      </c>
      <c r="U48" s="45" t="str">
        <f>IF($S48="","",VLOOKUP($S48,'[1](種目・作業用)'!$A$2:$D$34,3,FALSE))</f>
        <v/>
      </c>
      <c r="V48" s="45" t="str">
        <f>IF($S48="","",VLOOKUP($S48,'[1](種目・作業用)'!$A$2:$D$34,4,FALSE))</f>
        <v/>
      </c>
      <c r="W48" s="46" t="str">
        <f t="shared" si="5"/>
        <v/>
      </c>
      <c r="X48" s="43" t="str">
        <f t="shared" si="16"/>
        <v xml:space="preserve"> </v>
      </c>
      <c r="Y48" s="43" t="str">
        <f t="shared" si="17"/>
        <v/>
      </c>
      <c r="Z48" s="43" t="str">
        <f t="shared" si="18"/>
        <v/>
      </c>
      <c r="AA48" s="43" t="str">
        <f t="shared" si="19"/>
        <v/>
      </c>
      <c r="AB48" s="47" t="str">
        <f t="shared" ref="AB48:AB71" si="24">IF(ISNUMBER(Y48),VLOOKUP(AG48,$AG$120:$AH$167,2,FALSE),"")</f>
        <v/>
      </c>
      <c r="AC48" s="43" t="str">
        <f t="shared" si="20"/>
        <v/>
      </c>
      <c r="AD48" s="43" t="str">
        <f t="shared" si="10"/>
        <v/>
      </c>
      <c r="AE48" s="43"/>
      <c r="AF48" s="43" t="str">
        <f t="shared" si="21"/>
        <v/>
      </c>
      <c r="AG48" s="48" t="s">
        <v>50</v>
      </c>
      <c r="AI48" s="29" t="str">
        <f t="shared" si="22"/>
        <v>　</v>
      </c>
    </row>
    <row r="49" spans="1:35" ht="22.5" customHeight="1" x14ac:dyDescent="0.15">
      <c r="A49" s="49">
        <v>28</v>
      </c>
      <c r="B49" s="50"/>
      <c r="C49" s="50"/>
      <c r="D49" s="50"/>
      <c r="E49" s="41"/>
      <c r="F49" s="50"/>
      <c r="G49" s="93"/>
      <c r="H49" s="94"/>
      <c r="I49" s="95"/>
      <c r="J49" s="96"/>
      <c r="K49" s="96"/>
      <c r="L49" s="96"/>
      <c r="M49" s="97"/>
      <c r="N49" s="51" t="str">
        <f t="shared" si="23"/>
        <v/>
      </c>
      <c r="R49" s="43" t="str">
        <f t="shared" si="14"/>
        <v/>
      </c>
      <c r="S49" s="44" t="str">
        <f t="shared" si="15"/>
        <v/>
      </c>
      <c r="T49" s="45" t="str">
        <f>IF($S49="","",VLOOKUP($S49,'[1](種目・作業用)'!$A$2:$D$34,2,FALSE))</f>
        <v/>
      </c>
      <c r="U49" s="45" t="str">
        <f>IF($S49="","",VLOOKUP($S49,'[1](種目・作業用)'!$A$2:$D$34,3,FALSE))</f>
        <v/>
      </c>
      <c r="V49" s="45" t="str">
        <f>IF($S49="","",VLOOKUP($S49,'[1](種目・作業用)'!$A$2:$D$34,4,FALSE))</f>
        <v/>
      </c>
      <c r="W49" s="46" t="str">
        <f t="shared" si="5"/>
        <v/>
      </c>
      <c r="X49" s="43" t="str">
        <f t="shared" si="16"/>
        <v xml:space="preserve"> </v>
      </c>
      <c r="Y49" s="43" t="str">
        <f t="shared" si="17"/>
        <v/>
      </c>
      <c r="Z49" s="43" t="str">
        <f t="shared" si="18"/>
        <v/>
      </c>
      <c r="AA49" s="43" t="str">
        <f t="shared" si="19"/>
        <v/>
      </c>
      <c r="AB49" s="47" t="str">
        <f t="shared" si="24"/>
        <v/>
      </c>
      <c r="AC49" s="43" t="str">
        <f t="shared" si="20"/>
        <v/>
      </c>
      <c r="AD49" s="43" t="str">
        <f t="shared" si="10"/>
        <v/>
      </c>
      <c r="AE49" s="43"/>
      <c r="AF49" s="43" t="str">
        <f t="shared" si="21"/>
        <v/>
      </c>
      <c r="AG49" s="48" t="s">
        <v>50</v>
      </c>
      <c r="AI49" s="29" t="str">
        <f t="shared" si="22"/>
        <v>　</v>
      </c>
    </row>
    <row r="50" spans="1:35" ht="22.5" customHeight="1" x14ac:dyDescent="0.15">
      <c r="A50" s="49">
        <v>29</v>
      </c>
      <c r="B50" s="50"/>
      <c r="C50" s="50"/>
      <c r="D50" s="50"/>
      <c r="E50" s="41"/>
      <c r="F50" s="50"/>
      <c r="G50" s="93"/>
      <c r="H50" s="94"/>
      <c r="I50" s="95"/>
      <c r="J50" s="96"/>
      <c r="K50" s="96"/>
      <c r="L50" s="96"/>
      <c r="M50" s="97"/>
      <c r="N50" s="51" t="str">
        <f t="shared" si="23"/>
        <v/>
      </c>
      <c r="R50" s="43" t="str">
        <f t="shared" si="14"/>
        <v/>
      </c>
      <c r="S50" s="44" t="str">
        <f t="shared" si="15"/>
        <v/>
      </c>
      <c r="T50" s="45" t="str">
        <f>IF($S50="","",VLOOKUP($S50,'[1](種目・作業用)'!$A$2:$D$34,2,FALSE))</f>
        <v/>
      </c>
      <c r="U50" s="45" t="str">
        <f>IF($S50="","",VLOOKUP($S50,'[1](種目・作業用)'!$A$2:$D$34,3,FALSE))</f>
        <v/>
      </c>
      <c r="V50" s="45" t="str">
        <f>IF($S50="","",VLOOKUP($S50,'[1](種目・作業用)'!$A$2:$D$34,4,FALSE))</f>
        <v/>
      </c>
      <c r="W50" s="46" t="str">
        <f t="shared" si="5"/>
        <v/>
      </c>
      <c r="X50" s="43" t="str">
        <f t="shared" si="16"/>
        <v xml:space="preserve"> </v>
      </c>
      <c r="Y50" s="43" t="str">
        <f t="shared" si="17"/>
        <v/>
      </c>
      <c r="Z50" s="43" t="str">
        <f t="shared" si="18"/>
        <v/>
      </c>
      <c r="AA50" s="43" t="str">
        <f t="shared" si="19"/>
        <v/>
      </c>
      <c r="AB50" s="47" t="str">
        <f t="shared" si="24"/>
        <v/>
      </c>
      <c r="AC50" s="43" t="str">
        <f t="shared" si="20"/>
        <v/>
      </c>
      <c r="AD50" s="43" t="str">
        <f t="shared" si="10"/>
        <v/>
      </c>
      <c r="AE50" s="43"/>
      <c r="AF50" s="43" t="str">
        <f t="shared" si="21"/>
        <v/>
      </c>
      <c r="AG50" s="48" t="s">
        <v>50</v>
      </c>
      <c r="AI50" s="29" t="str">
        <f t="shared" si="22"/>
        <v>　</v>
      </c>
    </row>
    <row r="51" spans="1:35" ht="22.5" customHeight="1" x14ac:dyDescent="0.15">
      <c r="A51" s="49">
        <v>30</v>
      </c>
      <c r="B51" s="50"/>
      <c r="C51" s="50"/>
      <c r="D51" s="50"/>
      <c r="E51" s="41"/>
      <c r="F51" s="50"/>
      <c r="G51" s="93"/>
      <c r="H51" s="94"/>
      <c r="I51" s="95"/>
      <c r="J51" s="96"/>
      <c r="K51" s="96"/>
      <c r="L51" s="96"/>
      <c r="M51" s="97"/>
      <c r="N51" s="51" t="str">
        <f t="shared" si="23"/>
        <v/>
      </c>
      <c r="R51" s="43" t="str">
        <f t="shared" si="14"/>
        <v/>
      </c>
      <c r="S51" s="44" t="str">
        <f t="shared" si="15"/>
        <v/>
      </c>
      <c r="T51" s="45" t="str">
        <f>IF($S51="","",VLOOKUP($S51,'[1](種目・作業用)'!$A$2:$D$34,2,FALSE))</f>
        <v/>
      </c>
      <c r="U51" s="45" t="str">
        <f>IF($S51="","",VLOOKUP($S51,'[1](種目・作業用)'!$A$2:$D$34,3,FALSE))</f>
        <v/>
      </c>
      <c r="V51" s="45" t="str">
        <f>IF($S51="","",VLOOKUP($S51,'[1](種目・作業用)'!$A$2:$D$34,4,FALSE))</f>
        <v/>
      </c>
      <c r="W51" s="46" t="str">
        <f t="shared" si="5"/>
        <v/>
      </c>
      <c r="X51" s="43" t="str">
        <f t="shared" si="16"/>
        <v xml:space="preserve"> </v>
      </c>
      <c r="Y51" s="43" t="str">
        <f t="shared" si="17"/>
        <v/>
      </c>
      <c r="Z51" s="43" t="str">
        <f t="shared" si="18"/>
        <v/>
      </c>
      <c r="AA51" s="43" t="str">
        <f t="shared" si="19"/>
        <v/>
      </c>
      <c r="AB51" s="47" t="str">
        <f t="shared" si="24"/>
        <v/>
      </c>
      <c r="AC51" s="43" t="str">
        <f t="shared" si="20"/>
        <v/>
      </c>
      <c r="AD51" s="43" t="str">
        <f t="shared" si="10"/>
        <v/>
      </c>
      <c r="AE51" s="43"/>
      <c r="AF51" s="43" t="str">
        <f t="shared" si="21"/>
        <v/>
      </c>
      <c r="AG51" s="48" t="s">
        <v>50</v>
      </c>
      <c r="AI51" s="29" t="str">
        <f t="shared" si="22"/>
        <v>　</v>
      </c>
    </row>
    <row r="52" spans="1:35" ht="22.5" customHeight="1" x14ac:dyDescent="0.15">
      <c r="A52" s="49">
        <v>31</v>
      </c>
      <c r="B52" s="50"/>
      <c r="C52" s="50"/>
      <c r="D52" s="50"/>
      <c r="E52" s="41"/>
      <c r="F52" s="50"/>
      <c r="G52" s="93"/>
      <c r="H52" s="94"/>
      <c r="I52" s="95"/>
      <c r="J52" s="96"/>
      <c r="K52" s="96"/>
      <c r="L52" s="96"/>
      <c r="M52" s="97"/>
      <c r="N52" s="51" t="str">
        <f t="shared" si="23"/>
        <v/>
      </c>
      <c r="R52" s="43" t="str">
        <f t="shared" si="14"/>
        <v/>
      </c>
      <c r="S52" s="44" t="str">
        <f t="shared" si="15"/>
        <v/>
      </c>
      <c r="T52" s="45" t="str">
        <f>IF($S52="","",VLOOKUP($S52,'[1](種目・作業用)'!$A$2:$D$34,2,FALSE))</f>
        <v/>
      </c>
      <c r="U52" s="45" t="str">
        <f>IF($S52="","",VLOOKUP($S52,'[1](種目・作業用)'!$A$2:$D$34,3,FALSE))</f>
        <v/>
      </c>
      <c r="V52" s="45" t="str">
        <f>IF($S52="","",VLOOKUP($S52,'[1](種目・作業用)'!$A$2:$D$34,4,FALSE))</f>
        <v/>
      </c>
      <c r="W52" s="46" t="str">
        <f t="shared" si="5"/>
        <v/>
      </c>
      <c r="X52" s="43" t="str">
        <f t="shared" si="16"/>
        <v xml:space="preserve"> </v>
      </c>
      <c r="Y52" s="43" t="str">
        <f t="shared" si="17"/>
        <v/>
      </c>
      <c r="Z52" s="43" t="str">
        <f t="shared" si="18"/>
        <v/>
      </c>
      <c r="AA52" s="43" t="str">
        <f t="shared" si="19"/>
        <v/>
      </c>
      <c r="AB52" s="47" t="str">
        <f t="shared" si="24"/>
        <v/>
      </c>
      <c r="AC52" s="43" t="str">
        <f t="shared" si="20"/>
        <v/>
      </c>
      <c r="AD52" s="43" t="str">
        <f t="shared" si="10"/>
        <v/>
      </c>
      <c r="AE52" s="43"/>
      <c r="AF52" s="43" t="str">
        <f t="shared" si="21"/>
        <v/>
      </c>
      <c r="AG52" s="48" t="s">
        <v>50</v>
      </c>
      <c r="AI52" s="29" t="str">
        <f t="shared" si="22"/>
        <v>　</v>
      </c>
    </row>
    <row r="53" spans="1:35" ht="22.5" customHeight="1" x14ac:dyDescent="0.15">
      <c r="A53" s="49">
        <v>32</v>
      </c>
      <c r="B53" s="50"/>
      <c r="C53" s="50"/>
      <c r="D53" s="50"/>
      <c r="E53" s="41"/>
      <c r="F53" s="50"/>
      <c r="G53" s="93"/>
      <c r="H53" s="94"/>
      <c r="I53" s="95"/>
      <c r="J53" s="96"/>
      <c r="K53" s="96"/>
      <c r="L53" s="96"/>
      <c r="M53" s="97"/>
      <c r="N53" s="51" t="str">
        <f t="shared" si="23"/>
        <v/>
      </c>
      <c r="R53" s="43" t="str">
        <f t="shared" si="14"/>
        <v/>
      </c>
      <c r="S53" s="44" t="str">
        <f t="shared" si="15"/>
        <v/>
      </c>
      <c r="T53" s="45" t="str">
        <f>IF($S53="","",VLOOKUP($S53,'[1](種目・作業用)'!$A$2:$D$34,2,FALSE))</f>
        <v/>
      </c>
      <c r="U53" s="45" t="str">
        <f>IF($S53="","",VLOOKUP($S53,'[1](種目・作業用)'!$A$2:$D$34,3,FALSE))</f>
        <v/>
      </c>
      <c r="V53" s="45" t="str">
        <f>IF($S53="","",VLOOKUP($S53,'[1](種目・作業用)'!$A$2:$D$34,4,FALSE))</f>
        <v/>
      </c>
      <c r="W53" s="46" t="str">
        <f t="shared" si="5"/>
        <v/>
      </c>
      <c r="X53" s="43" t="str">
        <f t="shared" si="16"/>
        <v xml:space="preserve"> </v>
      </c>
      <c r="Y53" s="43" t="str">
        <f t="shared" si="17"/>
        <v/>
      </c>
      <c r="Z53" s="43" t="str">
        <f t="shared" si="18"/>
        <v/>
      </c>
      <c r="AA53" s="43" t="str">
        <f t="shared" si="19"/>
        <v/>
      </c>
      <c r="AB53" s="47" t="str">
        <f t="shared" si="24"/>
        <v/>
      </c>
      <c r="AC53" s="43" t="str">
        <f t="shared" si="20"/>
        <v/>
      </c>
      <c r="AD53" s="43" t="str">
        <f t="shared" si="10"/>
        <v/>
      </c>
      <c r="AE53" s="43"/>
      <c r="AF53" s="43" t="str">
        <f t="shared" si="21"/>
        <v/>
      </c>
      <c r="AG53" s="48" t="s">
        <v>50</v>
      </c>
      <c r="AI53" s="29" t="str">
        <f t="shared" si="22"/>
        <v>　</v>
      </c>
    </row>
    <row r="54" spans="1:35" ht="22.5" customHeight="1" x14ac:dyDescent="0.15">
      <c r="A54" s="49">
        <v>33</v>
      </c>
      <c r="B54" s="50"/>
      <c r="C54" s="50"/>
      <c r="D54" s="50"/>
      <c r="E54" s="41"/>
      <c r="F54" s="50"/>
      <c r="G54" s="93"/>
      <c r="H54" s="94"/>
      <c r="I54" s="95"/>
      <c r="J54" s="96"/>
      <c r="K54" s="96"/>
      <c r="L54" s="96"/>
      <c r="M54" s="97"/>
      <c r="N54" s="51" t="str">
        <f t="shared" si="23"/>
        <v/>
      </c>
      <c r="R54" s="43" t="str">
        <f t="shared" si="14"/>
        <v/>
      </c>
      <c r="S54" s="44" t="str">
        <f t="shared" si="15"/>
        <v/>
      </c>
      <c r="T54" s="45" t="str">
        <f>IF($S54="","",VLOOKUP($S54,'[1](種目・作業用)'!$A$2:$D$34,2,FALSE))</f>
        <v/>
      </c>
      <c r="U54" s="45" t="str">
        <f>IF($S54="","",VLOOKUP($S54,'[1](種目・作業用)'!$A$2:$D$34,3,FALSE))</f>
        <v/>
      </c>
      <c r="V54" s="45" t="str">
        <f>IF($S54="","",VLOOKUP($S54,'[1](種目・作業用)'!$A$2:$D$34,4,FALSE))</f>
        <v/>
      </c>
      <c r="W54" s="46" t="str">
        <f t="shared" si="5"/>
        <v/>
      </c>
      <c r="X54" s="43" t="str">
        <f t="shared" si="16"/>
        <v xml:space="preserve"> </v>
      </c>
      <c r="Y54" s="43" t="str">
        <f t="shared" si="17"/>
        <v/>
      </c>
      <c r="Z54" s="43" t="str">
        <f t="shared" si="18"/>
        <v/>
      </c>
      <c r="AA54" s="43" t="str">
        <f t="shared" si="19"/>
        <v/>
      </c>
      <c r="AB54" s="47" t="str">
        <f t="shared" si="24"/>
        <v/>
      </c>
      <c r="AC54" s="43" t="str">
        <f t="shared" si="20"/>
        <v/>
      </c>
      <c r="AD54" s="43" t="str">
        <f t="shared" si="10"/>
        <v/>
      </c>
      <c r="AE54" s="43"/>
      <c r="AF54" s="43" t="str">
        <f t="shared" si="21"/>
        <v/>
      </c>
      <c r="AG54" s="48" t="s">
        <v>50</v>
      </c>
      <c r="AI54" s="29" t="str">
        <f t="shared" si="22"/>
        <v>　</v>
      </c>
    </row>
    <row r="55" spans="1:35" ht="22.5" customHeight="1" x14ac:dyDescent="0.15">
      <c r="A55" s="49">
        <v>34</v>
      </c>
      <c r="B55" s="50"/>
      <c r="C55" s="50"/>
      <c r="D55" s="50"/>
      <c r="E55" s="41"/>
      <c r="F55" s="50"/>
      <c r="G55" s="93"/>
      <c r="H55" s="94"/>
      <c r="I55" s="95"/>
      <c r="J55" s="96"/>
      <c r="K55" s="96"/>
      <c r="L55" s="96"/>
      <c r="M55" s="97"/>
      <c r="N55" s="51" t="str">
        <f t="shared" si="23"/>
        <v/>
      </c>
      <c r="R55" s="43" t="str">
        <f t="shared" si="14"/>
        <v/>
      </c>
      <c r="S55" s="44" t="str">
        <f t="shared" si="15"/>
        <v/>
      </c>
      <c r="T55" s="45" t="str">
        <f>IF($S55="","",VLOOKUP($S55,'[1](種目・作業用)'!$A$2:$D$34,2,FALSE))</f>
        <v/>
      </c>
      <c r="U55" s="45" t="str">
        <f>IF($S55="","",VLOOKUP($S55,'[1](種目・作業用)'!$A$2:$D$34,3,FALSE))</f>
        <v/>
      </c>
      <c r="V55" s="45" t="str">
        <f>IF($S55="","",VLOOKUP($S55,'[1](種目・作業用)'!$A$2:$D$34,4,FALSE))</f>
        <v/>
      </c>
      <c r="W55" s="46" t="str">
        <f t="shared" si="5"/>
        <v/>
      </c>
      <c r="X55" s="43" t="str">
        <f t="shared" si="16"/>
        <v xml:space="preserve"> </v>
      </c>
      <c r="Y55" s="43" t="str">
        <f t="shared" si="17"/>
        <v/>
      </c>
      <c r="Z55" s="43" t="str">
        <f t="shared" si="18"/>
        <v/>
      </c>
      <c r="AA55" s="43" t="str">
        <f t="shared" si="19"/>
        <v/>
      </c>
      <c r="AB55" s="47" t="str">
        <f t="shared" si="24"/>
        <v/>
      </c>
      <c r="AC55" s="43" t="str">
        <f t="shared" si="20"/>
        <v/>
      </c>
      <c r="AD55" s="43" t="str">
        <f t="shared" si="10"/>
        <v/>
      </c>
      <c r="AE55" s="43"/>
      <c r="AF55" s="43" t="str">
        <f t="shared" si="21"/>
        <v/>
      </c>
      <c r="AG55" s="48" t="s">
        <v>50</v>
      </c>
      <c r="AI55" s="29" t="str">
        <f t="shared" si="22"/>
        <v>　</v>
      </c>
    </row>
    <row r="56" spans="1:35" ht="22.5" customHeight="1" x14ac:dyDescent="0.15">
      <c r="A56" s="49">
        <v>35</v>
      </c>
      <c r="B56" s="50"/>
      <c r="C56" s="50"/>
      <c r="D56" s="50"/>
      <c r="E56" s="41"/>
      <c r="F56" s="50"/>
      <c r="G56" s="93"/>
      <c r="H56" s="94"/>
      <c r="I56" s="95"/>
      <c r="J56" s="96"/>
      <c r="K56" s="96"/>
      <c r="L56" s="96"/>
      <c r="M56" s="97"/>
      <c r="N56" s="51" t="str">
        <f t="shared" si="23"/>
        <v/>
      </c>
      <c r="R56" s="43" t="str">
        <f t="shared" si="14"/>
        <v/>
      </c>
      <c r="S56" s="44" t="str">
        <f t="shared" si="15"/>
        <v/>
      </c>
      <c r="T56" s="45" t="str">
        <f>IF($S56="","",VLOOKUP($S56,'[1](種目・作業用)'!$A$2:$D$34,2,FALSE))</f>
        <v/>
      </c>
      <c r="U56" s="45" t="str">
        <f>IF($S56="","",VLOOKUP($S56,'[1](種目・作業用)'!$A$2:$D$34,3,FALSE))</f>
        <v/>
      </c>
      <c r="V56" s="45" t="str">
        <f>IF($S56="","",VLOOKUP($S56,'[1](種目・作業用)'!$A$2:$D$34,4,FALSE))</f>
        <v/>
      </c>
      <c r="W56" s="46" t="str">
        <f t="shared" si="5"/>
        <v/>
      </c>
      <c r="X56" s="43" t="str">
        <f t="shared" si="16"/>
        <v xml:space="preserve"> </v>
      </c>
      <c r="Y56" s="43" t="str">
        <f t="shared" si="17"/>
        <v/>
      </c>
      <c r="Z56" s="43" t="str">
        <f t="shared" si="18"/>
        <v/>
      </c>
      <c r="AA56" s="43" t="str">
        <f t="shared" si="19"/>
        <v/>
      </c>
      <c r="AB56" s="47" t="str">
        <f t="shared" si="24"/>
        <v/>
      </c>
      <c r="AC56" s="43" t="str">
        <f t="shared" si="20"/>
        <v/>
      </c>
      <c r="AD56" s="43" t="str">
        <f t="shared" si="10"/>
        <v/>
      </c>
      <c r="AE56" s="43"/>
      <c r="AF56" s="43" t="str">
        <f t="shared" si="21"/>
        <v/>
      </c>
      <c r="AG56" s="48" t="s">
        <v>50</v>
      </c>
      <c r="AI56" s="29" t="str">
        <f t="shared" si="22"/>
        <v>　</v>
      </c>
    </row>
    <row r="57" spans="1:35" ht="22.5" customHeight="1" x14ac:dyDescent="0.15">
      <c r="A57" s="49">
        <v>36</v>
      </c>
      <c r="B57" s="50"/>
      <c r="C57" s="50"/>
      <c r="D57" s="50"/>
      <c r="E57" s="41"/>
      <c r="F57" s="50"/>
      <c r="G57" s="93"/>
      <c r="H57" s="94"/>
      <c r="I57" s="95"/>
      <c r="J57" s="96"/>
      <c r="K57" s="96"/>
      <c r="L57" s="96"/>
      <c r="M57" s="97"/>
      <c r="N57" s="51" t="str">
        <f t="shared" si="23"/>
        <v/>
      </c>
      <c r="R57" s="43" t="str">
        <f t="shared" si="14"/>
        <v/>
      </c>
      <c r="S57" s="44" t="str">
        <f t="shared" si="15"/>
        <v/>
      </c>
      <c r="T57" s="45" t="str">
        <f>IF($S57="","",VLOOKUP($S57,'[1](種目・作業用)'!$A$2:$D$34,2,FALSE))</f>
        <v/>
      </c>
      <c r="U57" s="45" t="str">
        <f>IF($S57="","",VLOOKUP($S57,'[1](種目・作業用)'!$A$2:$D$34,3,FALSE))</f>
        <v/>
      </c>
      <c r="V57" s="45" t="str">
        <f>IF($S57="","",VLOOKUP($S57,'[1](種目・作業用)'!$A$2:$D$34,4,FALSE))</f>
        <v/>
      </c>
      <c r="W57" s="46" t="str">
        <f t="shared" si="5"/>
        <v/>
      </c>
      <c r="X57" s="43" t="str">
        <f t="shared" si="16"/>
        <v xml:space="preserve"> </v>
      </c>
      <c r="Y57" s="43" t="str">
        <f t="shared" si="17"/>
        <v/>
      </c>
      <c r="Z57" s="43" t="str">
        <f t="shared" si="18"/>
        <v/>
      </c>
      <c r="AA57" s="43" t="str">
        <f t="shared" si="19"/>
        <v/>
      </c>
      <c r="AB57" s="47" t="str">
        <f t="shared" si="24"/>
        <v/>
      </c>
      <c r="AC57" s="43" t="str">
        <f t="shared" si="20"/>
        <v/>
      </c>
      <c r="AD57" s="43" t="str">
        <f t="shared" si="10"/>
        <v/>
      </c>
      <c r="AE57" s="43"/>
      <c r="AF57" s="43" t="str">
        <f t="shared" si="21"/>
        <v/>
      </c>
      <c r="AG57" s="48" t="s">
        <v>50</v>
      </c>
      <c r="AI57" s="29" t="str">
        <f t="shared" si="22"/>
        <v>　</v>
      </c>
    </row>
    <row r="58" spans="1:35" ht="22.5" customHeight="1" x14ac:dyDescent="0.15">
      <c r="A58" s="49">
        <v>37</v>
      </c>
      <c r="B58" s="50"/>
      <c r="C58" s="50"/>
      <c r="D58" s="50"/>
      <c r="E58" s="41"/>
      <c r="F58" s="50"/>
      <c r="G58" s="93"/>
      <c r="H58" s="94"/>
      <c r="I58" s="95"/>
      <c r="J58" s="96"/>
      <c r="K58" s="96"/>
      <c r="L58" s="96"/>
      <c r="M58" s="97"/>
      <c r="N58" s="51" t="str">
        <f t="shared" si="23"/>
        <v/>
      </c>
      <c r="R58" s="43" t="str">
        <f t="shared" si="14"/>
        <v/>
      </c>
      <c r="S58" s="44" t="str">
        <f t="shared" si="15"/>
        <v/>
      </c>
      <c r="T58" s="45" t="str">
        <f>IF($S58="","",VLOOKUP($S58,'[1](種目・作業用)'!$A$2:$D$34,2,FALSE))</f>
        <v/>
      </c>
      <c r="U58" s="45" t="str">
        <f>IF($S58="","",VLOOKUP($S58,'[1](種目・作業用)'!$A$2:$D$34,3,FALSE))</f>
        <v/>
      </c>
      <c r="V58" s="45" t="str">
        <f>IF($S58="","",VLOOKUP($S58,'[1](種目・作業用)'!$A$2:$D$34,4,FALSE))</f>
        <v/>
      </c>
      <c r="W58" s="46" t="str">
        <f t="shared" si="5"/>
        <v/>
      </c>
      <c r="X58" s="43" t="str">
        <f t="shared" si="16"/>
        <v xml:space="preserve"> </v>
      </c>
      <c r="Y58" s="43" t="str">
        <f t="shared" si="17"/>
        <v/>
      </c>
      <c r="Z58" s="43" t="str">
        <f t="shared" si="18"/>
        <v/>
      </c>
      <c r="AA58" s="43" t="str">
        <f t="shared" si="19"/>
        <v/>
      </c>
      <c r="AB58" s="47" t="str">
        <f t="shared" si="24"/>
        <v/>
      </c>
      <c r="AC58" s="43" t="str">
        <f t="shared" si="20"/>
        <v/>
      </c>
      <c r="AD58" s="43" t="str">
        <f t="shared" si="10"/>
        <v/>
      </c>
      <c r="AE58" s="43"/>
      <c r="AF58" s="43" t="str">
        <f t="shared" si="21"/>
        <v/>
      </c>
      <c r="AG58" s="48" t="s">
        <v>50</v>
      </c>
      <c r="AI58" s="29" t="str">
        <f t="shared" si="22"/>
        <v>　</v>
      </c>
    </row>
    <row r="59" spans="1:35" ht="22.5" customHeight="1" x14ac:dyDescent="0.15">
      <c r="A59" s="49">
        <v>38</v>
      </c>
      <c r="B59" s="50"/>
      <c r="C59" s="50"/>
      <c r="D59" s="50"/>
      <c r="E59" s="41"/>
      <c r="F59" s="50"/>
      <c r="G59" s="93"/>
      <c r="H59" s="94"/>
      <c r="I59" s="95"/>
      <c r="J59" s="96"/>
      <c r="K59" s="96"/>
      <c r="L59" s="96"/>
      <c r="M59" s="97"/>
      <c r="N59" s="51" t="str">
        <f t="shared" si="23"/>
        <v/>
      </c>
      <c r="R59" s="43" t="str">
        <f t="shared" si="14"/>
        <v/>
      </c>
      <c r="S59" s="44" t="str">
        <f t="shared" si="15"/>
        <v/>
      </c>
      <c r="T59" s="45" t="str">
        <f>IF($S59="","",VLOOKUP($S59,'[1](種目・作業用)'!$A$2:$D$34,2,FALSE))</f>
        <v/>
      </c>
      <c r="U59" s="45" t="str">
        <f>IF($S59="","",VLOOKUP($S59,'[1](種目・作業用)'!$A$2:$D$34,3,FALSE))</f>
        <v/>
      </c>
      <c r="V59" s="45" t="str">
        <f>IF($S59="","",VLOOKUP($S59,'[1](種目・作業用)'!$A$2:$D$34,4,FALSE))</f>
        <v/>
      </c>
      <c r="W59" s="46" t="str">
        <f t="shared" si="5"/>
        <v/>
      </c>
      <c r="X59" s="43" t="str">
        <f t="shared" si="16"/>
        <v xml:space="preserve"> </v>
      </c>
      <c r="Y59" s="43" t="str">
        <f t="shared" si="17"/>
        <v/>
      </c>
      <c r="Z59" s="43" t="str">
        <f t="shared" si="18"/>
        <v/>
      </c>
      <c r="AA59" s="43" t="str">
        <f t="shared" si="19"/>
        <v/>
      </c>
      <c r="AB59" s="47" t="str">
        <f t="shared" si="24"/>
        <v/>
      </c>
      <c r="AC59" s="43" t="str">
        <f t="shared" si="20"/>
        <v/>
      </c>
      <c r="AD59" s="43" t="str">
        <f t="shared" si="10"/>
        <v/>
      </c>
      <c r="AE59" s="43"/>
      <c r="AF59" s="43" t="str">
        <f t="shared" si="21"/>
        <v/>
      </c>
      <c r="AG59" s="48" t="s">
        <v>50</v>
      </c>
      <c r="AI59" s="29" t="str">
        <f t="shared" si="22"/>
        <v>　</v>
      </c>
    </row>
    <row r="60" spans="1:35" ht="22.5" customHeight="1" x14ac:dyDescent="0.15">
      <c r="A60" s="49">
        <v>39</v>
      </c>
      <c r="B60" s="50"/>
      <c r="C60" s="50"/>
      <c r="D60" s="50"/>
      <c r="E60" s="41"/>
      <c r="F60" s="50"/>
      <c r="G60" s="93"/>
      <c r="H60" s="94"/>
      <c r="I60" s="95"/>
      <c r="J60" s="96"/>
      <c r="K60" s="96"/>
      <c r="L60" s="96"/>
      <c r="M60" s="97"/>
      <c r="N60" s="51" t="str">
        <f t="shared" si="23"/>
        <v/>
      </c>
      <c r="R60" s="43" t="str">
        <f t="shared" si="14"/>
        <v/>
      </c>
      <c r="S60" s="44" t="str">
        <f t="shared" si="15"/>
        <v/>
      </c>
      <c r="T60" s="45" t="str">
        <f>IF($S60="","",VLOOKUP($S60,'[1](種目・作業用)'!$A$2:$D$34,2,FALSE))</f>
        <v/>
      </c>
      <c r="U60" s="45" t="str">
        <f>IF($S60="","",VLOOKUP($S60,'[1](種目・作業用)'!$A$2:$D$34,3,FALSE))</f>
        <v/>
      </c>
      <c r="V60" s="45" t="str">
        <f>IF($S60="","",VLOOKUP($S60,'[1](種目・作業用)'!$A$2:$D$34,4,FALSE))</f>
        <v/>
      </c>
      <c r="W60" s="46" t="str">
        <f t="shared" si="5"/>
        <v/>
      </c>
      <c r="X60" s="43" t="str">
        <f t="shared" si="16"/>
        <v xml:space="preserve"> </v>
      </c>
      <c r="Y60" s="43" t="str">
        <f t="shared" si="17"/>
        <v/>
      </c>
      <c r="Z60" s="43" t="str">
        <f t="shared" si="18"/>
        <v/>
      </c>
      <c r="AA60" s="43" t="str">
        <f t="shared" si="19"/>
        <v/>
      </c>
      <c r="AB60" s="47" t="str">
        <f t="shared" si="24"/>
        <v/>
      </c>
      <c r="AC60" s="43" t="str">
        <f t="shared" si="20"/>
        <v/>
      </c>
      <c r="AD60" s="43" t="str">
        <f t="shared" si="10"/>
        <v/>
      </c>
      <c r="AE60" s="43"/>
      <c r="AF60" s="43" t="str">
        <f t="shared" si="21"/>
        <v/>
      </c>
      <c r="AG60" s="48" t="s">
        <v>50</v>
      </c>
      <c r="AI60" s="29" t="str">
        <f t="shared" si="22"/>
        <v>　</v>
      </c>
    </row>
    <row r="61" spans="1:35" ht="22.5" customHeight="1" x14ac:dyDescent="0.15">
      <c r="A61" s="49">
        <v>40</v>
      </c>
      <c r="B61" s="50"/>
      <c r="C61" s="50"/>
      <c r="D61" s="50"/>
      <c r="E61" s="41"/>
      <c r="F61" s="50"/>
      <c r="G61" s="93"/>
      <c r="H61" s="94"/>
      <c r="I61" s="95"/>
      <c r="J61" s="96"/>
      <c r="K61" s="96"/>
      <c r="L61" s="96"/>
      <c r="M61" s="97"/>
      <c r="N61" s="51" t="str">
        <f t="shared" si="23"/>
        <v/>
      </c>
      <c r="R61" s="43" t="str">
        <f t="shared" si="14"/>
        <v/>
      </c>
      <c r="S61" s="44" t="str">
        <f t="shared" si="15"/>
        <v/>
      </c>
      <c r="T61" s="45" t="str">
        <f>IF($S61="","",VLOOKUP($S61,'[1](種目・作業用)'!$A$2:$D$34,2,FALSE))</f>
        <v/>
      </c>
      <c r="U61" s="45" t="str">
        <f>IF($S61="","",VLOOKUP($S61,'[1](種目・作業用)'!$A$2:$D$34,3,FALSE))</f>
        <v/>
      </c>
      <c r="V61" s="45" t="str">
        <f>IF($S61="","",VLOOKUP($S61,'[1](種目・作業用)'!$A$2:$D$34,4,FALSE))</f>
        <v/>
      </c>
      <c r="W61" s="46" t="str">
        <f t="shared" si="5"/>
        <v/>
      </c>
      <c r="X61" s="43" t="str">
        <f t="shared" si="16"/>
        <v xml:space="preserve"> </v>
      </c>
      <c r="Y61" s="43" t="str">
        <f t="shared" si="17"/>
        <v/>
      </c>
      <c r="Z61" s="43" t="str">
        <f t="shared" si="18"/>
        <v/>
      </c>
      <c r="AA61" s="43" t="str">
        <f t="shared" si="19"/>
        <v/>
      </c>
      <c r="AB61" s="47" t="str">
        <f t="shared" si="24"/>
        <v/>
      </c>
      <c r="AC61" s="43" t="str">
        <f t="shared" si="20"/>
        <v/>
      </c>
      <c r="AD61" s="43" t="str">
        <f t="shared" si="10"/>
        <v/>
      </c>
      <c r="AE61" s="43"/>
      <c r="AF61" s="43" t="str">
        <f t="shared" si="21"/>
        <v/>
      </c>
      <c r="AG61" s="48" t="s">
        <v>50</v>
      </c>
      <c r="AI61" s="29" t="str">
        <f t="shared" si="22"/>
        <v>　</v>
      </c>
    </row>
    <row r="62" spans="1:35" ht="22.5" customHeight="1" x14ac:dyDescent="0.15">
      <c r="A62" s="49">
        <v>41</v>
      </c>
      <c r="B62" s="50"/>
      <c r="C62" s="50"/>
      <c r="D62" s="50"/>
      <c r="E62" s="41"/>
      <c r="F62" s="50"/>
      <c r="G62" s="93"/>
      <c r="H62" s="94"/>
      <c r="I62" s="95"/>
      <c r="J62" s="96"/>
      <c r="K62" s="96"/>
      <c r="L62" s="96"/>
      <c r="M62" s="97"/>
      <c r="N62" s="51" t="str">
        <f t="shared" si="23"/>
        <v/>
      </c>
      <c r="R62" s="43" t="str">
        <f t="shared" si="14"/>
        <v/>
      </c>
      <c r="S62" s="44" t="str">
        <f t="shared" si="15"/>
        <v/>
      </c>
      <c r="T62" s="45" t="str">
        <f>IF($S62="","",VLOOKUP($S62,'[1](種目・作業用)'!$A$2:$D$34,2,FALSE))</f>
        <v/>
      </c>
      <c r="U62" s="45" t="str">
        <f>IF($S62="","",VLOOKUP($S62,'[1](種目・作業用)'!$A$2:$D$34,3,FALSE))</f>
        <v/>
      </c>
      <c r="V62" s="45" t="str">
        <f>IF($S62="","",VLOOKUP($S62,'[1](種目・作業用)'!$A$2:$D$34,4,FALSE))</f>
        <v/>
      </c>
      <c r="W62" s="46" t="str">
        <f t="shared" si="5"/>
        <v/>
      </c>
      <c r="X62" s="43" t="str">
        <f t="shared" si="16"/>
        <v xml:space="preserve"> </v>
      </c>
      <c r="Y62" s="43" t="str">
        <f t="shared" si="17"/>
        <v/>
      </c>
      <c r="Z62" s="43" t="str">
        <f t="shared" si="18"/>
        <v/>
      </c>
      <c r="AA62" s="43" t="str">
        <f t="shared" si="19"/>
        <v/>
      </c>
      <c r="AB62" s="47" t="str">
        <f t="shared" si="24"/>
        <v/>
      </c>
      <c r="AC62" s="43" t="str">
        <f t="shared" si="20"/>
        <v/>
      </c>
      <c r="AD62" s="43" t="str">
        <f t="shared" si="10"/>
        <v/>
      </c>
      <c r="AE62" s="43"/>
      <c r="AF62" s="43" t="str">
        <f t="shared" si="21"/>
        <v/>
      </c>
      <c r="AG62" s="48" t="s">
        <v>50</v>
      </c>
      <c r="AI62" s="29" t="str">
        <f t="shared" si="22"/>
        <v>　</v>
      </c>
    </row>
    <row r="63" spans="1:35" ht="22.5" customHeight="1" x14ac:dyDescent="0.15">
      <c r="A63" s="49">
        <v>42</v>
      </c>
      <c r="B63" s="50"/>
      <c r="C63" s="50"/>
      <c r="D63" s="50"/>
      <c r="E63" s="41"/>
      <c r="F63" s="50"/>
      <c r="G63" s="93"/>
      <c r="H63" s="94"/>
      <c r="I63" s="95"/>
      <c r="J63" s="96"/>
      <c r="K63" s="96"/>
      <c r="L63" s="96"/>
      <c r="M63" s="97"/>
      <c r="N63" s="51" t="str">
        <f t="shared" si="23"/>
        <v/>
      </c>
      <c r="R63" s="43" t="str">
        <f t="shared" si="14"/>
        <v/>
      </c>
      <c r="S63" s="44" t="str">
        <f t="shared" si="15"/>
        <v/>
      </c>
      <c r="T63" s="45" t="str">
        <f>IF($S63="","",VLOOKUP($S63,'[1](種目・作業用)'!$A$2:$D$34,2,FALSE))</f>
        <v/>
      </c>
      <c r="U63" s="45" t="str">
        <f>IF($S63="","",VLOOKUP($S63,'[1](種目・作業用)'!$A$2:$D$34,3,FALSE))</f>
        <v/>
      </c>
      <c r="V63" s="45" t="str">
        <f>IF($S63="","",VLOOKUP($S63,'[1](種目・作業用)'!$A$2:$D$34,4,FALSE))</f>
        <v/>
      </c>
      <c r="W63" s="46" t="str">
        <f t="shared" si="5"/>
        <v/>
      </c>
      <c r="X63" s="43" t="str">
        <f t="shared" si="16"/>
        <v xml:space="preserve"> </v>
      </c>
      <c r="Y63" s="43" t="str">
        <f t="shared" si="17"/>
        <v/>
      </c>
      <c r="Z63" s="43" t="str">
        <f t="shared" si="18"/>
        <v/>
      </c>
      <c r="AA63" s="43" t="str">
        <f t="shared" si="19"/>
        <v/>
      </c>
      <c r="AB63" s="47" t="str">
        <f t="shared" si="24"/>
        <v/>
      </c>
      <c r="AC63" s="43" t="str">
        <f t="shared" si="20"/>
        <v/>
      </c>
      <c r="AD63" s="43" t="str">
        <f t="shared" si="10"/>
        <v/>
      </c>
      <c r="AE63" s="43"/>
      <c r="AF63" s="43" t="str">
        <f t="shared" si="21"/>
        <v/>
      </c>
      <c r="AG63" s="48" t="s">
        <v>50</v>
      </c>
      <c r="AI63" s="29" t="str">
        <f t="shared" si="22"/>
        <v>　</v>
      </c>
    </row>
    <row r="64" spans="1:35" ht="22.5" customHeight="1" x14ac:dyDescent="0.15">
      <c r="A64" s="49">
        <v>43</v>
      </c>
      <c r="B64" s="50"/>
      <c r="C64" s="50"/>
      <c r="D64" s="50"/>
      <c r="E64" s="41"/>
      <c r="F64" s="50"/>
      <c r="G64" s="93"/>
      <c r="H64" s="94"/>
      <c r="I64" s="95"/>
      <c r="J64" s="96"/>
      <c r="K64" s="96"/>
      <c r="L64" s="96"/>
      <c r="M64" s="97"/>
      <c r="N64" s="51" t="str">
        <f t="shared" si="23"/>
        <v/>
      </c>
      <c r="R64" s="43" t="str">
        <f t="shared" si="14"/>
        <v/>
      </c>
      <c r="S64" s="44" t="str">
        <f t="shared" si="15"/>
        <v/>
      </c>
      <c r="T64" s="45" t="str">
        <f>IF($S64="","",VLOOKUP($S64,'[1](種目・作業用)'!$A$2:$D$34,2,FALSE))</f>
        <v/>
      </c>
      <c r="U64" s="45" t="str">
        <f>IF($S64="","",VLOOKUP($S64,'[1](種目・作業用)'!$A$2:$D$34,3,FALSE))</f>
        <v/>
      </c>
      <c r="V64" s="45" t="str">
        <f>IF($S64="","",VLOOKUP($S64,'[1](種目・作業用)'!$A$2:$D$34,4,FALSE))</f>
        <v/>
      </c>
      <c r="W64" s="46" t="str">
        <f t="shared" si="5"/>
        <v/>
      </c>
      <c r="X64" s="43" t="str">
        <f t="shared" si="16"/>
        <v xml:space="preserve"> </v>
      </c>
      <c r="Y64" s="43" t="str">
        <f t="shared" si="17"/>
        <v/>
      </c>
      <c r="Z64" s="43" t="str">
        <f t="shared" si="18"/>
        <v/>
      </c>
      <c r="AA64" s="43" t="str">
        <f t="shared" si="19"/>
        <v/>
      </c>
      <c r="AB64" s="47" t="str">
        <f t="shared" si="24"/>
        <v/>
      </c>
      <c r="AC64" s="43" t="str">
        <f t="shared" si="20"/>
        <v/>
      </c>
      <c r="AD64" s="43" t="str">
        <f t="shared" si="10"/>
        <v/>
      </c>
      <c r="AE64" s="43"/>
      <c r="AF64" s="43" t="str">
        <f t="shared" si="21"/>
        <v/>
      </c>
      <c r="AG64" s="48" t="s">
        <v>50</v>
      </c>
      <c r="AI64" s="29" t="str">
        <f t="shared" si="22"/>
        <v>　</v>
      </c>
    </row>
    <row r="65" spans="1:35" ht="22.5" customHeight="1" x14ac:dyDescent="0.15">
      <c r="A65" s="49">
        <v>44</v>
      </c>
      <c r="B65" s="50"/>
      <c r="C65" s="50"/>
      <c r="D65" s="50"/>
      <c r="E65" s="41"/>
      <c r="F65" s="50"/>
      <c r="G65" s="93"/>
      <c r="H65" s="94"/>
      <c r="I65" s="95"/>
      <c r="J65" s="96"/>
      <c r="K65" s="96"/>
      <c r="L65" s="96"/>
      <c r="M65" s="97"/>
      <c r="N65" s="51" t="str">
        <f t="shared" si="23"/>
        <v/>
      </c>
      <c r="R65" s="43" t="str">
        <f t="shared" si="14"/>
        <v/>
      </c>
      <c r="S65" s="44" t="str">
        <f t="shared" si="15"/>
        <v/>
      </c>
      <c r="T65" s="45" t="str">
        <f>IF($S65="","",VLOOKUP($S65,'[1](種目・作業用)'!$A$2:$D$34,2,FALSE))</f>
        <v/>
      </c>
      <c r="U65" s="45" t="str">
        <f>IF($S65="","",VLOOKUP($S65,'[1](種目・作業用)'!$A$2:$D$34,3,FALSE))</f>
        <v/>
      </c>
      <c r="V65" s="45" t="str">
        <f>IF($S65="","",VLOOKUP($S65,'[1](種目・作業用)'!$A$2:$D$34,4,FALSE))</f>
        <v/>
      </c>
      <c r="W65" s="46" t="str">
        <f t="shared" si="5"/>
        <v/>
      </c>
      <c r="X65" s="43" t="str">
        <f t="shared" si="16"/>
        <v xml:space="preserve"> </v>
      </c>
      <c r="Y65" s="43" t="str">
        <f t="shared" si="17"/>
        <v/>
      </c>
      <c r="Z65" s="43" t="str">
        <f t="shared" si="18"/>
        <v/>
      </c>
      <c r="AA65" s="43" t="str">
        <f t="shared" si="19"/>
        <v/>
      </c>
      <c r="AB65" s="47" t="str">
        <f t="shared" si="24"/>
        <v/>
      </c>
      <c r="AC65" s="43" t="str">
        <f t="shared" si="20"/>
        <v/>
      </c>
      <c r="AD65" s="43" t="str">
        <f t="shared" si="10"/>
        <v/>
      </c>
      <c r="AE65" s="43"/>
      <c r="AF65" s="43" t="str">
        <f t="shared" si="21"/>
        <v/>
      </c>
      <c r="AG65" s="48" t="s">
        <v>50</v>
      </c>
      <c r="AI65" s="29" t="str">
        <f t="shared" si="22"/>
        <v>　</v>
      </c>
    </row>
    <row r="66" spans="1:35" ht="22.5" customHeight="1" x14ac:dyDescent="0.15">
      <c r="A66" s="49">
        <v>45</v>
      </c>
      <c r="B66" s="50"/>
      <c r="C66" s="50"/>
      <c r="D66" s="50"/>
      <c r="E66" s="41"/>
      <c r="F66" s="50"/>
      <c r="G66" s="93"/>
      <c r="H66" s="94"/>
      <c r="I66" s="95"/>
      <c r="J66" s="96"/>
      <c r="K66" s="96"/>
      <c r="L66" s="96"/>
      <c r="M66" s="97"/>
      <c r="N66" s="51" t="str">
        <f t="shared" si="23"/>
        <v/>
      </c>
      <c r="R66" s="43" t="str">
        <f t="shared" si="14"/>
        <v/>
      </c>
      <c r="S66" s="44" t="str">
        <f t="shared" si="15"/>
        <v/>
      </c>
      <c r="T66" s="45" t="str">
        <f>IF($S66="","",VLOOKUP($S66,'[1](種目・作業用)'!$A$2:$D$34,2,FALSE))</f>
        <v/>
      </c>
      <c r="U66" s="45" t="str">
        <f>IF($S66="","",VLOOKUP($S66,'[1](種目・作業用)'!$A$2:$D$34,3,FALSE))</f>
        <v/>
      </c>
      <c r="V66" s="45" t="str">
        <f>IF($S66="","",VLOOKUP($S66,'[1](種目・作業用)'!$A$2:$D$34,4,FALSE))</f>
        <v/>
      </c>
      <c r="W66" s="46" t="str">
        <f t="shared" si="5"/>
        <v/>
      </c>
      <c r="X66" s="43" t="str">
        <f t="shared" si="16"/>
        <v xml:space="preserve"> </v>
      </c>
      <c r="Y66" s="43" t="str">
        <f t="shared" si="17"/>
        <v/>
      </c>
      <c r="Z66" s="43" t="str">
        <f t="shared" si="18"/>
        <v/>
      </c>
      <c r="AA66" s="43" t="str">
        <f t="shared" si="19"/>
        <v/>
      </c>
      <c r="AB66" s="47" t="str">
        <f t="shared" si="24"/>
        <v/>
      </c>
      <c r="AC66" s="43" t="str">
        <f t="shared" si="20"/>
        <v/>
      </c>
      <c r="AD66" s="43" t="str">
        <f t="shared" si="10"/>
        <v/>
      </c>
      <c r="AE66" s="43"/>
      <c r="AF66" s="43" t="str">
        <f t="shared" si="21"/>
        <v/>
      </c>
      <c r="AG66" s="48" t="s">
        <v>50</v>
      </c>
      <c r="AI66" s="29" t="str">
        <f t="shared" si="22"/>
        <v>　</v>
      </c>
    </row>
    <row r="67" spans="1:35" ht="22.5" customHeight="1" x14ac:dyDescent="0.15">
      <c r="A67" s="49">
        <v>46</v>
      </c>
      <c r="B67" s="50"/>
      <c r="C67" s="50"/>
      <c r="D67" s="50"/>
      <c r="E67" s="41"/>
      <c r="F67" s="50"/>
      <c r="G67" s="93"/>
      <c r="H67" s="94"/>
      <c r="I67" s="95"/>
      <c r="J67" s="96"/>
      <c r="K67" s="96"/>
      <c r="L67" s="96"/>
      <c r="M67" s="97"/>
      <c r="N67" s="51" t="str">
        <f t="shared" si="23"/>
        <v/>
      </c>
      <c r="R67" s="43" t="str">
        <f t="shared" si="14"/>
        <v/>
      </c>
      <c r="S67" s="44" t="str">
        <f t="shared" si="15"/>
        <v/>
      </c>
      <c r="T67" s="45" t="str">
        <f>IF($S67="","",VLOOKUP($S67,'[1](種目・作業用)'!$A$2:$D$34,2,FALSE))</f>
        <v/>
      </c>
      <c r="U67" s="45" t="str">
        <f>IF($S67="","",VLOOKUP($S67,'[1](種目・作業用)'!$A$2:$D$34,3,FALSE))</f>
        <v/>
      </c>
      <c r="V67" s="45" t="str">
        <f>IF($S67="","",VLOOKUP($S67,'[1](種目・作業用)'!$A$2:$D$34,4,FALSE))</f>
        <v/>
      </c>
      <c r="W67" s="46" t="str">
        <f t="shared" si="5"/>
        <v/>
      </c>
      <c r="X67" s="43" t="str">
        <f t="shared" si="16"/>
        <v xml:space="preserve"> </v>
      </c>
      <c r="Y67" s="43" t="str">
        <f t="shared" si="17"/>
        <v/>
      </c>
      <c r="Z67" s="43" t="str">
        <f t="shared" si="18"/>
        <v/>
      </c>
      <c r="AA67" s="43" t="str">
        <f t="shared" si="19"/>
        <v/>
      </c>
      <c r="AB67" s="47" t="str">
        <f t="shared" si="24"/>
        <v/>
      </c>
      <c r="AC67" s="43" t="str">
        <f t="shared" si="20"/>
        <v/>
      </c>
      <c r="AD67" s="43" t="str">
        <f t="shared" si="10"/>
        <v/>
      </c>
      <c r="AE67" s="43"/>
      <c r="AF67" s="43" t="str">
        <f t="shared" si="21"/>
        <v/>
      </c>
      <c r="AG67" s="48" t="s">
        <v>50</v>
      </c>
      <c r="AI67" s="29" t="str">
        <f t="shared" si="22"/>
        <v>　</v>
      </c>
    </row>
    <row r="68" spans="1:35" ht="22.5" customHeight="1" x14ac:dyDescent="0.15">
      <c r="A68" s="49">
        <v>47</v>
      </c>
      <c r="B68" s="41"/>
      <c r="C68" s="41"/>
      <c r="D68" s="41"/>
      <c r="E68" s="41"/>
      <c r="F68" s="50"/>
      <c r="G68" s="93"/>
      <c r="H68" s="94"/>
      <c r="I68" s="95"/>
      <c r="J68" s="96"/>
      <c r="K68" s="96"/>
      <c r="L68" s="96"/>
      <c r="M68" s="97"/>
      <c r="N68" s="51" t="str">
        <f t="shared" si="23"/>
        <v/>
      </c>
      <c r="R68" s="43" t="str">
        <f t="shared" si="14"/>
        <v/>
      </c>
      <c r="S68" s="44" t="str">
        <f t="shared" si="15"/>
        <v/>
      </c>
      <c r="T68" s="45" t="str">
        <f>IF($S68="","",VLOOKUP($S68,'[1](種目・作業用)'!$A$2:$D$34,2,FALSE))</f>
        <v/>
      </c>
      <c r="U68" s="45" t="str">
        <f>IF($S68="","",VLOOKUP($S68,'[1](種目・作業用)'!$A$2:$D$34,3,FALSE))</f>
        <v/>
      </c>
      <c r="V68" s="45" t="str">
        <f>IF($S68="","",VLOOKUP($S68,'[1](種目・作業用)'!$A$2:$D$34,4,FALSE))</f>
        <v/>
      </c>
      <c r="W68" s="46" t="str">
        <f t="shared" si="5"/>
        <v/>
      </c>
      <c r="X68" s="43" t="str">
        <f t="shared" si="16"/>
        <v xml:space="preserve"> </v>
      </c>
      <c r="Y68" s="43" t="str">
        <f t="shared" si="17"/>
        <v/>
      </c>
      <c r="Z68" s="43" t="str">
        <f t="shared" si="18"/>
        <v/>
      </c>
      <c r="AA68" s="43" t="str">
        <f t="shared" si="19"/>
        <v/>
      </c>
      <c r="AB68" s="47" t="str">
        <f t="shared" si="24"/>
        <v/>
      </c>
      <c r="AC68" s="43" t="str">
        <f t="shared" si="20"/>
        <v/>
      </c>
      <c r="AD68" s="43" t="str">
        <f t="shared" si="10"/>
        <v/>
      </c>
      <c r="AE68" s="43"/>
      <c r="AF68" s="43" t="str">
        <f t="shared" si="21"/>
        <v/>
      </c>
      <c r="AG68" s="48" t="s">
        <v>50</v>
      </c>
      <c r="AI68" s="29" t="str">
        <f t="shared" si="22"/>
        <v>　</v>
      </c>
    </row>
    <row r="69" spans="1:35" ht="22.5" customHeight="1" x14ac:dyDescent="0.15">
      <c r="A69" s="49">
        <v>48</v>
      </c>
      <c r="B69" s="50"/>
      <c r="C69" s="50"/>
      <c r="D69" s="50"/>
      <c r="E69" s="41"/>
      <c r="F69" s="50"/>
      <c r="G69" s="93"/>
      <c r="H69" s="94"/>
      <c r="I69" s="95"/>
      <c r="J69" s="96"/>
      <c r="K69" s="96"/>
      <c r="L69" s="96"/>
      <c r="M69" s="97"/>
      <c r="N69" s="51" t="str">
        <f t="shared" si="23"/>
        <v/>
      </c>
      <c r="R69" s="43" t="str">
        <f t="shared" si="14"/>
        <v/>
      </c>
      <c r="S69" s="44" t="str">
        <f t="shared" si="15"/>
        <v/>
      </c>
      <c r="T69" s="45" t="str">
        <f>IF($S69="","",VLOOKUP($S69,'[1](種目・作業用)'!$A$2:$D$34,2,FALSE))</f>
        <v/>
      </c>
      <c r="U69" s="45" t="str">
        <f>IF($S69="","",VLOOKUP($S69,'[1](種目・作業用)'!$A$2:$D$34,3,FALSE))</f>
        <v/>
      </c>
      <c r="V69" s="45" t="str">
        <f>IF($S69="","",VLOOKUP($S69,'[1](種目・作業用)'!$A$2:$D$34,4,FALSE))</f>
        <v/>
      </c>
      <c r="W69" s="46" t="str">
        <f t="shared" si="5"/>
        <v/>
      </c>
      <c r="X69" s="43" t="str">
        <f t="shared" si="16"/>
        <v xml:space="preserve"> </v>
      </c>
      <c r="Y69" s="43" t="str">
        <f t="shared" si="17"/>
        <v/>
      </c>
      <c r="Z69" s="43" t="str">
        <f t="shared" si="18"/>
        <v/>
      </c>
      <c r="AA69" s="43" t="str">
        <f t="shared" si="19"/>
        <v/>
      </c>
      <c r="AB69" s="47" t="str">
        <f t="shared" si="24"/>
        <v/>
      </c>
      <c r="AC69" s="43" t="str">
        <f t="shared" si="20"/>
        <v/>
      </c>
      <c r="AD69" s="43" t="str">
        <f t="shared" si="10"/>
        <v/>
      </c>
      <c r="AE69" s="43"/>
      <c r="AF69" s="43" t="str">
        <f t="shared" si="21"/>
        <v/>
      </c>
      <c r="AG69" s="48" t="s">
        <v>50</v>
      </c>
      <c r="AI69" s="29" t="str">
        <f t="shared" si="22"/>
        <v>　</v>
      </c>
    </row>
    <row r="70" spans="1:35" ht="22.5" customHeight="1" x14ac:dyDescent="0.15">
      <c r="A70" s="49">
        <v>49</v>
      </c>
      <c r="B70" s="50"/>
      <c r="C70" s="50"/>
      <c r="D70" s="50"/>
      <c r="E70" s="41"/>
      <c r="F70" s="50"/>
      <c r="G70" s="93"/>
      <c r="H70" s="94"/>
      <c r="I70" s="95"/>
      <c r="J70" s="96"/>
      <c r="K70" s="96"/>
      <c r="L70" s="96"/>
      <c r="M70" s="97"/>
      <c r="N70" s="51" t="str">
        <f t="shared" si="23"/>
        <v/>
      </c>
      <c r="R70" s="43" t="str">
        <f t="shared" si="14"/>
        <v/>
      </c>
      <c r="S70" s="44" t="str">
        <f t="shared" si="15"/>
        <v/>
      </c>
      <c r="T70" s="45" t="str">
        <f>IF($S70="","",VLOOKUP($S70,'[1](種目・作業用)'!$A$2:$D$34,2,FALSE))</f>
        <v/>
      </c>
      <c r="U70" s="45" t="str">
        <f>IF($S70="","",VLOOKUP($S70,'[1](種目・作業用)'!$A$2:$D$34,3,FALSE))</f>
        <v/>
      </c>
      <c r="V70" s="45" t="str">
        <f>IF($S70="","",VLOOKUP($S70,'[1](種目・作業用)'!$A$2:$D$34,4,FALSE))</f>
        <v/>
      </c>
      <c r="W70" s="46" t="str">
        <f t="shared" si="5"/>
        <v/>
      </c>
      <c r="X70" s="43" t="str">
        <f t="shared" si="16"/>
        <v xml:space="preserve"> </v>
      </c>
      <c r="Y70" s="43" t="str">
        <f t="shared" si="17"/>
        <v/>
      </c>
      <c r="Z70" s="43" t="str">
        <f t="shared" si="18"/>
        <v/>
      </c>
      <c r="AA70" s="43" t="str">
        <f t="shared" si="19"/>
        <v/>
      </c>
      <c r="AB70" s="47" t="str">
        <f t="shared" si="24"/>
        <v/>
      </c>
      <c r="AC70" s="43" t="str">
        <f t="shared" si="20"/>
        <v/>
      </c>
      <c r="AD70" s="43" t="str">
        <f t="shared" si="10"/>
        <v/>
      </c>
      <c r="AE70" s="43"/>
      <c r="AF70" s="43" t="str">
        <f t="shared" si="21"/>
        <v/>
      </c>
      <c r="AG70" s="48" t="s">
        <v>50</v>
      </c>
      <c r="AI70" s="29" t="str">
        <f t="shared" si="22"/>
        <v>　</v>
      </c>
    </row>
    <row r="71" spans="1:35" ht="22.5" customHeight="1" x14ac:dyDescent="0.15">
      <c r="A71" s="52">
        <v>50</v>
      </c>
      <c r="B71" s="50"/>
      <c r="C71" s="50"/>
      <c r="D71" s="50"/>
      <c r="E71" s="41"/>
      <c r="F71" s="50"/>
      <c r="G71" s="93"/>
      <c r="H71" s="94"/>
      <c r="I71" s="98"/>
      <c r="J71" s="99"/>
      <c r="K71" s="99"/>
      <c r="L71" s="99"/>
      <c r="M71" s="100"/>
      <c r="N71" s="51" t="str">
        <f t="shared" si="23"/>
        <v/>
      </c>
      <c r="R71" s="43" t="str">
        <f t="shared" si="14"/>
        <v/>
      </c>
      <c r="S71" s="44" t="str">
        <f t="shared" si="15"/>
        <v/>
      </c>
      <c r="T71" s="45" t="str">
        <f>IF($S71="","",VLOOKUP($S71,'[1](種目・作業用)'!$A$2:$D$34,2,FALSE))</f>
        <v/>
      </c>
      <c r="U71" s="45" t="str">
        <f>IF($S71="","",VLOOKUP($S71,'[1](種目・作業用)'!$A$2:$D$34,3,FALSE))</f>
        <v/>
      </c>
      <c r="V71" s="45" t="str">
        <f>IF($S71="","",VLOOKUP($S71,'[1](種目・作業用)'!$A$2:$D$34,4,FALSE))</f>
        <v/>
      </c>
      <c r="W71" s="46" t="str">
        <f t="shared" si="5"/>
        <v/>
      </c>
      <c r="X71" s="43" t="str">
        <f t="shared" si="16"/>
        <v xml:space="preserve"> </v>
      </c>
      <c r="Y71" s="43" t="str">
        <f t="shared" si="17"/>
        <v/>
      </c>
      <c r="Z71" s="43" t="str">
        <f t="shared" si="18"/>
        <v/>
      </c>
      <c r="AA71" s="43" t="str">
        <f t="shared" si="19"/>
        <v/>
      </c>
      <c r="AB71" s="47" t="str">
        <f t="shared" si="24"/>
        <v/>
      </c>
      <c r="AC71" s="43" t="str">
        <f t="shared" si="20"/>
        <v/>
      </c>
      <c r="AD71" s="43" t="str">
        <f t="shared" si="10"/>
        <v/>
      </c>
      <c r="AE71" s="43"/>
      <c r="AF71" s="43" t="str">
        <f t="shared" si="21"/>
        <v/>
      </c>
      <c r="AG71" s="48" t="s">
        <v>50</v>
      </c>
      <c r="AI71" s="29" t="str">
        <f t="shared" si="22"/>
        <v>　</v>
      </c>
    </row>
    <row r="72" spans="1:35" ht="22.5" customHeight="1" x14ac:dyDescent="0.15">
      <c r="A72" s="53"/>
      <c r="B72" s="54"/>
      <c r="C72" s="54"/>
      <c r="D72" s="54"/>
      <c r="E72" s="54"/>
      <c r="F72" s="54"/>
      <c r="G72" s="55" t="s">
        <v>52</v>
      </c>
      <c r="H72" s="157">
        <f>$H$32</f>
        <v>0</v>
      </c>
      <c r="I72" s="157"/>
      <c r="J72" s="157"/>
      <c r="K72" s="157"/>
      <c r="L72" s="157"/>
      <c r="M72" s="157"/>
      <c r="N72" s="64" t="s">
        <v>3</v>
      </c>
      <c r="T72" s="45"/>
      <c r="U72" s="45"/>
      <c r="V72" s="45"/>
      <c r="W72" s="46"/>
      <c r="AB72" s="57"/>
      <c r="AD72" s="43"/>
    </row>
    <row r="73" spans="1:35" ht="7.5" customHeight="1" x14ac:dyDescent="0.15">
      <c r="A73" s="65"/>
      <c r="B73" s="65"/>
      <c r="C73" s="65"/>
      <c r="D73" s="65"/>
      <c r="E73" s="65"/>
      <c r="F73" s="65"/>
      <c r="G73" s="66"/>
      <c r="H73" s="67"/>
      <c r="I73" s="67"/>
      <c r="J73" s="67"/>
      <c r="K73" s="67"/>
      <c r="L73" s="67"/>
      <c r="M73" s="67"/>
      <c r="N73" s="68"/>
      <c r="T73" s="45"/>
      <c r="U73" s="45"/>
      <c r="V73" s="45"/>
      <c r="W73" s="46"/>
      <c r="AB73" s="57"/>
      <c r="AD73" s="43"/>
    </row>
    <row r="74" spans="1:35" ht="22.5" customHeight="1" x14ac:dyDescent="0.15">
      <c r="A74" s="92" t="s">
        <v>425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T74" s="45"/>
      <c r="U74" s="45"/>
      <c r="V74" s="45"/>
      <c r="W74" s="46"/>
      <c r="AB74" s="57"/>
      <c r="AD74" s="43"/>
    </row>
    <row r="75" spans="1:35" ht="7.5" customHeight="1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T75" s="45"/>
      <c r="U75" s="45"/>
      <c r="V75" s="45"/>
      <c r="W75" s="46"/>
      <c r="AB75" s="57"/>
      <c r="AD75" s="43"/>
    </row>
    <row r="76" spans="1:35" x14ac:dyDescent="0.15">
      <c r="A76" s="31"/>
      <c r="B76" s="31"/>
      <c r="C76" s="31" t="s">
        <v>424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T76" s="45"/>
      <c r="U76" s="45"/>
      <c r="V76" s="45"/>
      <c r="W76" s="46"/>
      <c r="AB76" s="57"/>
      <c r="AD76" s="43"/>
    </row>
    <row r="77" spans="1:35" ht="6" customHeight="1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T77" s="45"/>
      <c r="U77" s="45"/>
      <c r="V77" s="45"/>
      <c r="W77" s="46"/>
      <c r="AB77" s="57"/>
      <c r="AD77" s="43"/>
    </row>
    <row r="78" spans="1:35" x14ac:dyDescent="0.15">
      <c r="A78" s="31"/>
      <c r="B78" s="31"/>
      <c r="C78" s="155">
        <f ca="1">$C$38</f>
        <v>45672</v>
      </c>
      <c r="D78" s="155"/>
      <c r="E78" s="31"/>
      <c r="F78" s="31"/>
      <c r="G78" s="31"/>
      <c r="H78" s="31"/>
      <c r="I78" s="31"/>
      <c r="J78" s="31"/>
      <c r="K78" s="31"/>
      <c r="L78" s="31"/>
      <c r="M78" s="31"/>
      <c r="N78" s="31"/>
      <c r="T78" s="45"/>
      <c r="U78" s="45"/>
      <c r="V78" s="45"/>
      <c r="W78" s="46"/>
      <c r="AB78" s="57"/>
      <c r="AD78" s="43"/>
    </row>
    <row r="79" spans="1:35" ht="22.5" customHeight="1" x14ac:dyDescent="0.15">
      <c r="A79" s="31"/>
      <c r="B79" s="31"/>
      <c r="C79" s="31"/>
      <c r="D79" s="158">
        <f>$C$39</f>
        <v>0</v>
      </c>
      <c r="E79" s="158"/>
      <c r="F79" s="158"/>
      <c r="G79" s="158"/>
      <c r="H79" s="156" t="str">
        <f>H39</f>
        <v>　</v>
      </c>
      <c r="I79" s="156"/>
      <c r="J79" s="31"/>
      <c r="K79" s="31"/>
      <c r="L79" s="31"/>
      <c r="M79" s="31"/>
      <c r="N79" s="31"/>
      <c r="T79" s="45"/>
      <c r="U79" s="45"/>
      <c r="V79" s="45"/>
      <c r="W79" s="46"/>
      <c r="AB79" s="57"/>
      <c r="AD79" s="43"/>
    </row>
    <row r="80" spans="1:35" ht="22.5" customHeight="1" x14ac:dyDescent="0.15">
      <c r="A80" s="31"/>
      <c r="B80" s="31"/>
      <c r="C80" s="31"/>
      <c r="D80" s="31"/>
      <c r="E80" s="31"/>
      <c r="F80" s="31"/>
      <c r="G80" s="62">
        <f>$G$40</f>
        <v>0</v>
      </c>
      <c r="H80" s="92">
        <f>$H$40</f>
        <v>0</v>
      </c>
      <c r="I80" s="92"/>
      <c r="J80" s="92"/>
      <c r="K80" s="92"/>
      <c r="L80" s="92"/>
      <c r="M80" s="63" t="s">
        <v>3</v>
      </c>
      <c r="N80" s="31"/>
      <c r="T80" s="45"/>
      <c r="U80" s="45"/>
      <c r="V80" s="45"/>
      <c r="W80" s="46"/>
      <c r="AB80" s="57"/>
      <c r="AD80" s="43"/>
    </row>
    <row r="120" spans="3:34" x14ac:dyDescent="0.15">
      <c r="E120" s="69" t="s">
        <v>2</v>
      </c>
      <c r="F120" s="69" t="s">
        <v>0</v>
      </c>
      <c r="G120" s="69" t="s">
        <v>55</v>
      </c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70" t="s">
        <v>56</v>
      </c>
      <c r="S120" s="71"/>
      <c r="AB120" s="26" t="s">
        <v>57</v>
      </c>
      <c r="AG120" s="69" t="s">
        <v>58</v>
      </c>
      <c r="AH120" s="72" t="s">
        <v>59</v>
      </c>
    </row>
    <row r="121" spans="3:34" x14ac:dyDescent="0.15">
      <c r="C121" s="25" t="s">
        <v>60</v>
      </c>
      <c r="E121" s="73">
        <v>1</v>
      </c>
      <c r="F121" s="69" t="s">
        <v>49</v>
      </c>
      <c r="G121" s="69" t="s">
        <v>443</v>
      </c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70" t="s">
        <v>61</v>
      </c>
      <c r="S121" s="71">
        <v>100000000</v>
      </c>
      <c r="AB121" s="26" t="s">
        <v>62</v>
      </c>
      <c r="AG121" s="69" t="s">
        <v>63</v>
      </c>
      <c r="AH121" s="72" t="s">
        <v>64</v>
      </c>
    </row>
    <row r="122" spans="3:34" x14ac:dyDescent="0.15">
      <c r="C122" s="25" t="s">
        <v>65</v>
      </c>
      <c r="E122" s="73">
        <v>2</v>
      </c>
      <c r="F122" s="69" t="s">
        <v>51</v>
      </c>
      <c r="G122" s="69" t="s">
        <v>445</v>
      </c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70" t="s">
        <v>66</v>
      </c>
      <c r="S122" s="71">
        <v>110000000</v>
      </c>
      <c r="AB122" s="26" t="s">
        <v>67</v>
      </c>
      <c r="AG122" s="69" t="s">
        <v>68</v>
      </c>
      <c r="AH122" s="72" t="s">
        <v>69</v>
      </c>
    </row>
    <row r="123" spans="3:34" x14ac:dyDescent="0.15">
      <c r="C123" s="25" t="s">
        <v>70</v>
      </c>
      <c r="E123" s="73">
        <v>3</v>
      </c>
      <c r="F123" s="69"/>
      <c r="G123" s="69" t="s">
        <v>444</v>
      </c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70" t="s">
        <v>71</v>
      </c>
      <c r="S123" s="71">
        <v>120000000</v>
      </c>
      <c r="AB123" s="26" t="s">
        <v>72</v>
      </c>
      <c r="AG123" s="69" t="s">
        <v>73</v>
      </c>
      <c r="AH123" s="72" t="s">
        <v>74</v>
      </c>
    </row>
    <row r="124" spans="3:34" x14ac:dyDescent="0.15">
      <c r="C124" s="25" t="s">
        <v>75</v>
      </c>
      <c r="E124" s="73">
        <v>4</v>
      </c>
      <c r="F124" s="69"/>
      <c r="G124" s="69" t="s">
        <v>439</v>
      </c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70" t="s">
        <v>76</v>
      </c>
      <c r="S124" s="71">
        <v>130000000</v>
      </c>
      <c r="AB124" s="26" t="s">
        <v>77</v>
      </c>
      <c r="AG124" s="69" t="s">
        <v>78</v>
      </c>
      <c r="AH124" s="72" t="s">
        <v>79</v>
      </c>
    </row>
    <row r="125" spans="3:34" x14ac:dyDescent="0.15">
      <c r="C125" s="25" t="s">
        <v>80</v>
      </c>
      <c r="E125" s="73">
        <v>5</v>
      </c>
      <c r="F125" s="69"/>
      <c r="G125" s="69" t="s">
        <v>440</v>
      </c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70" t="s">
        <v>81</v>
      </c>
      <c r="S125" s="71">
        <v>140000000</v>
      </c>
      <c r="AG125" s="69" t="s">
        <v>50</v>
      </c>
      <c r="AH125" s="72" t="s">
        <v>82</v>
      </c>
    </row>
    <row r="126" spans="3:34" x14ac:dyDescent="0.15">
      <c r="C126" s="25" t="s">
        <v>83</v>
      </c>
      <c r="E126" s="73">
        <v>6</v>
      </c>
      <c r="F126" s="69"/>
      <c r="G126" s="69" t="s">
        <v>441</v>
      </c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70" t="s">
        <v>84</v>
      </c>
      <c r="S126" s="71">
        <v>200000000</v>
      </c>
      <c r="AG126" s="69" t="s">
        <v>85</v>
      </c>
      <c r="AH126" s="72" t="s">
        <v>86</v>
      </c>
    </row>
    <row r="127" spans="3:34" x14ac:dyDescent="0.15">
      <c r="C127" s="25" t="s">
        <v>87</v>
      </c>
      <c r="E127" s="73" t="s">
        <v>88</v>
      </c>
      <c r="F127" s="69"/>
      <c r="G127" s="69" t="s">
        <v>411</v>
      </c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70" t="s">
        <v>89</v>
      </c>
      <c r="S127" s="71">
        <v>210000000</v>
      </c>
      <c r="AG127" s="69" t="s">
        <v>90</v>
      </c>
      <c r="AH127" s="72" t="s">
        <v>91</v>
      </c>
    </row>
    <row r="128" spans="3:34" x14ac:dyDescent="0.15">
      <c r="C128" s="25" t="s">
        <v>92</v>
      </c>
      <c r="E128" s="73" t="s">
        <v>93</v>
      </c>
      <c r="F128" s="69"/>
      <c r="G128" s="69" t="s">
        <v>412</v>
      </c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70" t="s">
        <v>94</v>
      </c>
      <c r="S128" s="71">
        <v>220000000</v>
      </c>
      <c r="AG128" s="69" t="s">
        <v>95</v>
      </c>
      <c r="AH128" s="72" t="s">
        <v>96</v>
      </c>
    </row>
    <row r="129" spans="3:37" x14ac:dyDescent="0.15">
      <c r="C129" s="25" t="s">
        <v>97</v>
      </c>
      <c r="E129" s="73" t="s">
        <v>98</v>
      </c>
      <c r="F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70" t="s">
        <v>99</v>
      </c>
      <c r="S129" s="71">
        <v>230000000</v>
      </c>
      <c r="AG129" s="69" t="s">
        <v>100</v>
      </c>
      <c r="AH129" s="72">
        <v>10</v>
      </c>
    </row>
    <row r="130" spans="3:37" x14ac:dyDescent="0.15">
      <c r="C130" s="25" t="s">
        <v>101</v>
      </c>
      <c r="E130" s="73" t="s">
        <v>102</v>
      </c>
      <c r="F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70" t="s">
        <v>103</v>
      </c>
      <c r="S130" s="71">
        <v>240000000</v>
      </c>
      <c r="AG130" s="69" t="s">
        <v>104</v>
      </c>
      <c r="AH130" s="72">
        <v>11</v>
      </c>
    </row>
    <row r="131" spans="3:37" x14ac:dyDescent="0.15">
      <c r="C131" s="25" t="s">
        <v>105</v>
      </c>
      <c r="E131" s="73" t="s">
        <v>106</v>
      </c>
      <c r="F131" s="69"/>
      <c r="H131" s="69"/>
      <c r="I131" s="69"/>
      <c r="J131" s="69"/>
      <c r="K131" s="69"/>
      <c r="L131" s="69"/>
      <c r="M131" s="69"/>
      <c r="N131" s="69"/>
      <c r="O131" s="69"/>
      <c r="P131" s="69"/>
      <c r="Q131" s="70"/>
      <c r="R131" s="71"/>
      <c r="S131" s="26"/>
      <c r="AF131" s="69" t="s">
        <v>107</v>
      </c>
      <c r="AG131" s="72">
        <v>12</v>
      </c>
      <c r="AH131" s="29"/>
      <c r="AI131" s="30"/>
      <c r="AK131" s="25"/>
    </row>
    <row r="132" spans="3:37" x14ac:dyDescent="0.15">
      <c r="C132" s="25" t="s">
        <v>108</v>
      </c>
      <c r="E132" s="73" t="s">
        <v>109</v>
      </c>
      <c r="F132" s="69"/>
      <c r="G132" s="74" t="s">
        <v>49</v>
      </c>
      <c r="H132" s="74" t="s">
        <v>51</v>
      </c>
      <c r="I132" s="69"/>
      <c r="J132" s="69"/>
      <c r="K132" s="69"/>
      <c r="L132" s="69"/>
      <c r="M132" s="69"/>
      <c r="N132" s="69"/>
      <c r="O132" s="69"/>
      <c r="P132" s="69"/>
      <c r="Q132" s="70"/>
      <c r="R132" s="71"/>
      <c r="S132" s="26"/>
      <c r="AF132" s="69" t="s">
        <v>110</v>
      </c>
      <c r="AG132" s="72">
        <v>13</v>
      </c>
      <c r="AH132" s="29"/>
      <c r="AI132" s="30"/>
      <c r="AK132" s="25"/>
    </row>
    <row r="133" spans="3:37" x14ac:dyDescent="0.15">
      <c r="C133" s="25" t="s">
        <v>111</v>
      </c>
      <c r="E133" s="73" t="s">
        <v>112</v>
      </c>
      <c r="F133" s="69"/>
      <c r="G133" s="69" t="s">
        <v>443</v>
      </c>
      <c r="H133" s="69" t="s">
        <v>444</v>
      </c>
      <c r="I133" s="69"/>
      <c r="J133" s="69"/>
      <c r="K133" s="69"/>
      <c r="L133" s="69"/>
      <c r="M133" s="69"/>
      <c r="N133" s="69"/>
      <c r="O133" s="69"/>
      <c r="P133" s="69"/>
      <c r="Q133" s="70"/>
      <c r="R133" s="71"/>
      <c r="S133" s="26"/>
      <c r="AF133" s="69" t="s">
        <v>113</v>
      </c>
      <c r="AG133" s="72">
        <v>14</v>
      </c>
      <c r="AH133" s="29"/>
      <c r="AI133" s="30"/>
      <c r="AK133" s="25"/>
    </row>
    <row r="134" spans="3:37" x14ac:dyDescent="0.15">
      <c r="C134" s="25" t="s">
        <v>114</v>
      </c>
      <c r="E134" s="73" t="s">
        <v>115</v>
      </c>
      <c r="F134" s="69"/>
      <c r="G134" s="69" t="s">
        <v>445</v>
      </c>
      <c r="H134" s="69" t="s">
        <v>441</v>
      </c>
      <c r="I134" s="69"/>
      <c r="J134" s="69"/>
      <c r="K134" s="69"/>
      <c r="L134" s="69"/>
      <c r="M134" s="69"/>
      <c r="N134" s="69"/>
      <c r="O134" s="69"/>
      <c r="P134" s="69"/>
      <c r="Q134" s="70"/>
      <c r="R134" s="71"/>
      <c r="S134" s="26"/>
      <c r="AF134" s="69" t="s">
        <v>116</v>
      </c>
      <c r="AG134" s="72">
        <v>15</v>
      </c>
      <c r="AH134" s="29"/>
      <c r="AI134" s="30"/>
      <c r="AK134" s="25"/>
    </row>
    <row r="135" spans="3:37" x14ac:dyDescent="0.15">
      <c r="C135" s="25" t="s">
        <v>117</v>
      </c>
      <c r="E135" s="73" t="s">
        <v>118</v>
      </c>
      <c r="F135" s="69"/>
      <c r="G135" s="69" t="s">
        <v>440</v>
      </c>
      <c r="H135" s="69"/>
      <c r="I135" s="69"/>
      <c r="J135" s="69"/>
      <c r="K135" s="69"/>
      <c r="L135" s="69"/>
      <c r="M135" s="69"/>
      <c r="N135" s="69"/>
      <c r="O135" s="69"/>
      <c r="P135" s="69"/>
      <c r="Q135" s="70"/>
      <c r="R135" s="71"/>
      <c r="S135" s="26"/>
      <c r="AF135" s="69" t="s">
        <v>119</v>
      </c>
      <c r="AG135" s="72">
        <v>16</v>
      </c>
      <c r="AH135" s="29"/>
      <c r="AI135" s="30"/>
      <c r="AK135" s="25"/>
    </row>
    <row r="136" spans="3:37" x14ac:dyDescent="0.15">
      <c r="C136" s="25" t="s">
        <v>120</v>
      </c>
      <c r="E136" s="73" t="s">
        <v>109</v>
      </c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70"/>
      <c r="R136" s="71"/>
      <c r="S136" s="26"/>
      <c r="AF136" s="69" t="s">
        <v>121</v>
      </c>
      <c r="AG136" s="72">
        <v>17</v>
      </c>
      <c r="AH136" s="29"/>
      <c r="AI136" s="30"/>
      <c r="AK136" s="25"/>
    </row>
    <row r="137" spans="3:37" x14ac:dyDescent="0.15">
      <c r="C137" s="25" t="s">
        <v>122</v>
      </c>
      <c r="E137" s="73" t="s">
        <v>123</v>
      </c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70"/>
      <c r="R137" s="71"/>
      <c r="S137" s="26"/>
      <c r="AF137" s="69" t="s">
        <v>124</v>
      </c>
      <c r="AG137" s="72">
        <v>18</v>
      </c>
      <c r="AH137" s="29"/>
      <c r="AI137" s="30"/>
      <c r="AK137" s="25"/>
    </row>
    <row r="138" spans="3:37" x14ac:dyDescent="0.15">
      <c r="C138" s="25" t="s">
        <v>125</v>
      </c>
      <c r="E138" s="73" t="s">
        <v>126</v>
      </c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70"/>
      <c r="R138" s="71"/>
      <c r="S138" s="26"/>
      <c r="AF138" s="69" t="s">
        <v>127</v>
      </c>
      <c r="AG138" s="72">
        <v>19</v>
      </c>
      <c r="AH138" s="29"/>
      <c r="AI138" s="30"/>
      <c r="AK138" s="25"/>
    </row>
    <row r="139" spans="3:37" x14ac:dyDescent="0.15">
      <c r="C139" s="25" t="s">
        <v>128</v>
      </c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70"/>
      <c r="R139" s="71"/>
      <c r="S139" s="26"/>
      <c r="AF139" s="69" t="s">
        <v>129</v>
      </c>
      <c r="AG139" s="72">
        <v>20</v>
      </c>
      <c r="AH139" s="29"/>
      <c r="AI139" s="30"/>
      <c r="AK139" s="25"/>
    </row>
    <row r="140" spans="3:37" x14ac:dyDescent="0.15">
      <c r="C140" s="25" t="s">
        <v>130</v>
      </c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70"/>
      <c r="R140" s="71"/>
      <c r="S140" s="26"/>
      <c r="AF140" s="69" t="s">
        <v>131</v>
      </c>
      <c r="AG140" s="72">
        <v>21</v>
      </c>
      <c r="AH140" s="29"/>
      <c r="AI140" s="30"/>
      <c r="AK140" s="25"/>
    </row>
    <row r="141" spans="3:37" x14ac:dyDescent="0.15">
      <c r="C141" s="25" t="s">
        <v>132</v>
      </c>
      <c r="E141" s="69"/>
      <c r="F141" s="69"/>
      <c r="G141" s="69" t="s">
        <v>414</v>
      </c>
      <c r="H141" s="69"/>
      <c r="I141" s="69"/>
      <c r="J141" s="69"/>
      <c r="K141" s="69"/>
      <c r="L141" s="69"/>
      <c r="M141" s="69"/>
      <c r="N141" s="69"/>
      <c r="O141" s="69"/>
      <c r="P141" s="69"/>
      <c r="Q141" s="70"/>
      <c r="R141" s="71"/>
      <c r="S141" s="26"/>
      <c r="AF141" s="69" t="s">
        <v>133</v>
      </c>
      <c r="AG141" s="72">
        <v>22</v>
      </c>
      <c r="AH141" s="29"/>
      <c r="AI141" s="30"/>
      <c r="AK141" s="25"/>
    </row>
    <row r="142" spans="3:37" x14ac:dyDescent="0.15">
      <c r="C142" s="25" t="s">
        <v>134</v>
      </c>
      <c r="E142" s="69"/>
      <c r="F142" s="69"/>
      <c r="G142" s="69" t="s">
        <v>415</v>
      </c>
      <c r="H142" s="69"/>
      <c r="I142" s="69"/>
      <c r="J142" s="69"/>
      <c r="K142" s="69"/>
      <c r="L142" s="69"/>
      <c r="M142" s="69"/>
      <c r="N142" s="69"/>
      <c r="O142" s="69"/>
      <c r="P142" s="69"/>
      <c r="Q142" s="70"/>
      <c r="R142" s="71"/>
      <c r="S142" s="26"/>
      <c r="AF142" s="69" t="s">
        <v>135</v>
      </c>
      <c r="AG142" s="72">
        <v>23</v>
      </c>
      <c r="AH142" s="29"/>
      <c r="AI142" s="30"/>
      <c r="AK142" s="25"/>
    </row>
    <row r="143" spans="3:37" x14ac:dyDescent="0.15">
      <c r="C143" s="25" t="s">
        <v>136</v>
      </c>
      <c r="E143" s="69"/>
      <c r="F143" s="69"/>
      <c r="G143" s="69" t="s">
        <v>416</v>
      </c>
      <c r="H143" s="69"/>
      <c r="I143" s="69"/>
      <c r="J143" s="69"/>
      <c r="K143" s="69"/>
      <c r="L143" s="69"/>
      <c r="M143" s="69"/>
      <c r="N143" s="69"/>
      <c r="O143" s="69"/>
      <c r="P143" s="69"/>
      <c r="Q143" s="70"/>
      <c r="R143" s="71"/>
      <c r="S143" s="26"/>
      <c r="AF143" s="69" t="s">
        <v>137</v>
      </c>
      <c r="AG143" s="72">
        <v>24</v>
      </c>
      <c r="AH143" s="29"/>
      <c r="AI143" s="30"/>
      <c r="AK143" s="25"/>
    </row>
    <row r="144" spans="3:37" x14ac:dyDescent="0.15">
      <c r="C144" s="25" t="s">
        <v>138</v>
      </c>
      <c r="E144" s="69"/>
      <c r="F144" s="69"/>
      <c r="G144" s="69" t="s">
        <v>417</v>
      </c>
      <c r="H144" s="69"/>
      <c r="I144" s="69"/>
      <c r="J144" s="69"/>
      <c r="K144" s="69"/>
      <c r="L144" s="69"/>
      <c r="M144" s="69"/>
      <c r="N144" s="69"/>
      <c r="O144" s="69"/>
      <c r="P144" s="69"/>
      <c r="Q144" s="70"/>
      <c r="R144" s="71"/>
      <c r="S144" s="26"/>
      <c r="AF144" s="69" t="s">
        <v>139</v>
      </c>
      <c r="AG144" s="72">
        <v>25</v>
      </c>
      <c r="AH144" s="29"/>
      <c r="AI144" s="30"/>
      <c r="AK144" s="25"/>
    </row>
    <row r="145" spans="3:37" x14ac:dyDescent="0.15">
      <c r="C145" s="25" t="s">
        <v>140</v>
      </c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70"/>
      <c r="R145" s="71"/>
      <c r="S145" s="26"/>
      <c r="AF145" s="69" t="s">
        <v>141</v>
      </c>
      <c r="AG145" s="72">
        <v>26</v>
      </c>
      <c r="AH145" s="29"/>
      <c r="AI145" s="30"/>
      <c r="AK145" s="25"/>
    </row>
    <row r="146" spans="3:37" x14ac:dyDescent="0.15">
      <c r="C146" s="25" t="s">
        <v>142</v>
      </c>
      <c r="E146" s="69"/>
      <c r="F146" s="69"/>
      <c r="G146" s="69"/>
      <c r="H146" s="76"/>
      <c r="I146" s="69"/>
      <c r="J146" s="69"/>
      <c r="K146" s="69"/>
      <c r="L146" s="69"/>
      <c r="M146" s="69"/>
      <c r="N146" s="69"/>
      <c r="O146" s="69"/>
      <c r="P146" s="69"/>
      <c r="Q146" s="70"/>
      <c r="R146" s="71"/>
      <c r="S146" s="26"/>
      <c r="AF146" s="69" t="s">
        <v>143</v>
      </c>
      <c r="AG146" s="72">
        <v>27</v>
      </c>
      <c r="AH146" s="29"/>
      <c r="AI146" s="30"/>
      <c r="AK146" s="25"/>
    </row>
    <row r="147" spans="3:37" x14ac:dyDescent="0.15">
      <c r="C147" s="25" t="s">
        <v>144</v>
      </c>
      <c r="E147" s="69"/>
      <c r="F147" s="69"/>
      <c r="G147" s="69"/>
      <c r="H147" s="76"/>
      <c r="I147" s="69"/>
      <c r="J147" s="69"/>
      <c r="K147" s="69"/>
      <c r="L147" s="69"/>
      <c r="M147" s="69"/>
      <c r="N147" s="69"/>
      <c r="O147" s="69"/>
      <c r="P147" s="69"/>
      <c r="Q147" s="70"/>
      <c r="R147" s="71"/>
      <c r="S147" s="26"/>
      <c r="AF147" s="69" t="s">
        <v>145</v>
      </c>
      <c r="AG147" s="72">
        <v>28</v>
      </c>
      <c r="AH147" s="29"/>
      <c r="AI147" s="30"/>
      <c r="AK147" s="25"/>
    </row>
    <row r="148" spans="3:37" x14ac:dyDescent="0.15">
      <c r="C148" s="25" t="s">
        <v>146</v>
      </c>
      <c r="E148" s="69"/>
      <c r="F148" s="69"/>
      <c r="G148" s="69"/>
      <c r="H148" s="74"/>
      <c r="I148" s="69"/>
      <c r="J148" s="69"/>
      <c r="K148" s="69"/>
      <c r="L148" s="69"/>
      <c r="M148" s="69"/>
      <c r="N148" s="69"/>
      <c r="O148" s="69"/>
      <c r="P148" s="69"/>
      <c r="Q148" s="70"/>
      <c r="R148" s="71"/>
      <c r="S148" s="26"/>
      <c r="AF148" s="69" t="s">
        <v>147</v>
      </c>
      <c r="AG148" s="72">
        <v>29</v>
      </c>
      <c r="AH148" s="29"/>
      <c r="AI148" s="30"/>
      <c r="AK148" s="25"/>
    </row>
    <row r="149" spans="3:37" x14ac:dyDescent="0.15">
      <c r="C149" s="25" t="s">
        <v>148</v>
      </c>
      <c r="E149" s="69"/>
      <c r="F149" s="69"/>
      <c r="G149" s="69"/>
      <c r="H149" s="74"/>
      <c r="I149" s="69"/>
      <c r="J149" s="69"/>
      <c r="K149" s="69"/>
      <c r="L149" s="69"/>
      <c r="M149" s="69"/>
      <c r="N149" s="69"/>
      <c r="O149" s="69"/>
      <c r="P149" s="69"/>
      <c r="Q149" s="70"/>
      <c r="R149" s="71"/>
      <c r="S149" s="26"/>
      <c r="AF149" s="69" t="s">
        <v>149</v>
      </c>
      <c r="AG149" s="72">
        <v>30</v>
      </c>
      <c r="AH149" s="29"/>
      <c r="AI149" s="30"/>
      <c r="AK149" s="25"/>
    </row>
    <row r="150" spans="3:37" x14ac:dyDescent="0.15">
      <c r="C150" s="25" t="s">
        <v>150</v>
      </c>
      <c r="E150" s="69"/>
      <c r="F150" s="69"/>
      <c r="G150" s="69"/>
      <c r="H150" s="75"/>
      <c r="I150" s="69"/>
      <c r="J150" s="69"/>
      <c r="K150" s="69"/>
      <c r="L150" s="69"/>
      <c r="M150" s="69"/>
      <c r="N150" s="69"/>
      <c r="O150" s="69"/>
      <c r="P150" s="69"/>
      <c r="Q150" s="70"/>
      <c r="R150" s="71"/>
      <c r="S150" s="26"/>
      <c r="AF150" s="69" t="s">
        <v>151</v>
      </c>
      <c r="AG150" s="72">
        <v>31</v>
      </c>
      <c r="AH150" s="29"/>
      <c r="AI150" s="30"/>
      <c r="AK150" s="25"/>
    </row>
    <row r="151" spans="3:37" x14ac:dyDescent="0.15">
      <c r="C151" s="25" t="s">
        <v>152</v>
      </c>
      <c r="E151" s="69"/>
      <c r="F151" s="69"/>
      <c r="I151" s="69"/>
      <c r="J151" s="69"/>
      <c r="K151" s="69"/>
      <c r="L151" s="69"/>
      <c r="M151" s="69"/>
      <c r="N151" s="69"/>
      <c r="O151" s="69"/>
      <c r="P151" s="69"/>
      <c r="Q151" s="70"/>
      <c r="R151" s="71"/>
      <c r="S151" s="26"/>
      <c r="AF151" s="69" t="s">
        <v>153</v>
      </c>
      <c r="AG151" s="72">
        <v>32</v>
      </c>
      <c r="AH151" s="29"/>
      <c r="AI151" s="30"/>
      <c r="AK151" s="25"/>
    </row>
    <row r="152" spans="3:37" x14ac:dyDescent="0.15">
      <c r="C152" s="25" t="s">
        <v>154</v>
      </c>
      <c r="Q152" s="26"/>
      <c r="R152" s="27"/>
      <c r="S152" s="26"/>
      <c r="AF152" s="69" t="s">
        <v>155</v>
      </c>
      <c r="AG152" s="72">
        <v>33</v>
      </c>
      <c r="AH152" s="29"/>
      <c r="AI152" s="30"/>
      <c r="AK152" s="25"/>
    </row>
    <row r="153" spans="3:37" x14ac:dyDescent="0.15">
      <c r="C153" s="25" t="s">
        <v>156</v>
      </c>
      <c r="Q153" s="26"/>
      <c r="R153" s="27"/>
      <c r="S153" s="26"/>
      <c r="AF153" s="69" t="s">
        <v>157</v>
      </c>
      <c r="AG153" s="72">
        <v>34</v>
      </c>
      <c r="AH153" s="29"/>
      <c r="AI153" s="30"/>
      <c r="AK153" s="25"/>
    </row>
    <row r="154" spans="3:37" x14ac:dyDescent="0.15">
      <c r="C154" s="25" t="s">
        <v>158</v>
      </c>
      <c r="Q154" s="26"/>
      <c r="R154" s="27"/>
      <c r="S154" s="26"/>
      <c r="AF154" s="69" t="s">
        <v>159</v>
      </c>
      <c r="AG154" s="72">
        <v>35</v>
      </c>
      <c r="AH154" s="29"/>
      <c r="AI154" s="30"/>
      <c r="AK154" s="25"/>
    </row>
    <row r="155" spans="3:37" x14ac:dyDescent="0.15">
      <c r="C155" s="25" t="s">
        <v>160</v>
      </c>
      <c r="Q155" s="26"/>
      <c r="R155" s="27"/>
      <c r="S155" s="26"/>
      <c r="AF155" s="69" t="s">
        <v>161</v>
      </c>
      <c r="AG155" s="72">
        <v>36</v>
      </c>
      <c r="AH155" s="29"/>
      <c r="AI155" s="30"/>
      <c r="AK155" s="25"/>
    </row>
    <row r="156" spans="3:37" x14ac:dyDescent="0.15">
      <c r="C156" s="25" t="s">
        <v>162</v>
      </c>
      <c r="Q156" s="26"/>
      <c r="R156" s="27"/>
      <c r="S156" s="26"/>
      <c r="AF156" s="69" t="s">
        <v>163</v>
      </c>
      <c r="AG156" s="72">
        <v>37</v>
      </c>
      <c r="AH156" s="29"/>
      <c r="AI156" s="30"/>
      <c r="AK156" s="25"/>
    </row>
    <row r="157" spans="3:37" x14ac:dyDescent="0.15">
      <c r="C157" s="25" t="s">
        <v>164</v>
      </c>
      <c r="I157" s="75"/>
      <c r="J157" s="75"/>
      <c r="K157" s="75"/>
      <c r="L157" s="75"/>
      <c r="AG157" s="69" t="s">
        <v>165</v>
      </c>
      <c r="AH157" s="72">
        <v>38</v>
      </c>
    </row>
    <row r="158" spans="3:37" x14ac:dyDescent="0.15">
      <c r="C158" s="25" t="s">
        <v>166</v>
      </c>
      <c r="I158" s="75"/>
      <c r="J158" s="75"/>
      <c r="K158" s="75"/>
      <c r="L158" s="75"/>
      <c r="AG158" s="69" t="s">
        <v>167</v>
      </c>
      <c r="AH158" s="72">
        <v>39</v>
      </c>
    </row>
    <row r="159" spans="3:37" x14ac:dyDescent="0.15">
      <c r="C159" s="25" t="s">
        <v>168</v>
      </c>
      <c r="I159" s="75"/>
      <c r="J159" s="75"/>
      <c r="K159" s="75"/>
      <c r="L159" s="75"/>
      <c r="AG159" s="69" t="s">
        <v>169</v>
      </c>
      <c r="AH159" s="72">
        <v>40</v>
      </c>
    </row>
    <row r="160" spans="3:37" x14ac:dyDescent="0.15">
      <c r="C160" s="25" t="s">
        <v>170</v>
      </c>
      <c r="I160" s="75"/>
      <c r="J160" s="75"/>
      <c r="K160" s="75"/>
      <c r="L160" s="75"/>
      <c r="AG160" s="69" t="s">
        <v>171</v>
      </c>
      <c r="AH160" s="72">
        <v>41</v>
      </c>
    </row>
    <row r="161" spans="3:34" x14ac:dyDescent="0.15">
      <c r="C161" s="25" t="s">
        <v>172</v>
      </c>
      <c r="I161" s="75"/>
      <c r="J161" s="75"/>
      <c r="K161" s="75"/>
      <c r="L161" s="75"/>
      <c r="AG161" s="69" t="s">
        <v>173</v>
      </c>
      <c r="AH161" s="72">
        <v>42</v>
      </c>
    </row>
    <row r="162" spans="3:34" x14ac:dyDescent="0.15">
      <c r="C162" s="25" t="s">
        <v>174</v>
      </c>
      <c r="I162" s="75"/>
      <c r="J162" s="75"/>
      <c r="K162" s="75"/>
      <c r="L162" s="75"/>
      <c r="AG162" s="69" t="s">
        <v>175</v>
      </c>
      <c r="AH162" s="72">
        <v>43</v>
      </c>
    </row>
    <row r="163" spans="3:34" x14ac:dyDescent="0.15">
      <c r="C163" s="25" t="s">
        <v>176</v>
      </c>
      <c r="I163" s="75"/>
      <c r="J163" s="75"/>
      <c r="K163" s="75"/>
      <c r="L163" s="75"/>
      <c r="AG163" s="69" t="s">
        <v>177</v>
      </c>
      <c r="AH163" s="72">
        <v>44</v>
      </c>
    </row>
    <row r="164" spans="3:34" x14ac:dyDescent="0.15">
      <c r="C164" s="25" t="s">
        <v>178</v>
      </c>
      <c r="I164" s="75"/>
      <c r="J164" s="75"/>
      <c r="K164" s="75"/>
      <c r="L164" s="75"/>
      <c r="AG164" s="69" t="s">
        <v>179</v>
      </c>
      <c r="AH164" s="72">
        <v>45</v>
      </c>
    </row>
    <row r="165" spans="3:34" x14ac:dyDescent="0.15">
      <c r="C165" s="25" t="s">
        <v>180</v>
      </c>
      <c r="I165" s="75"/>
      <c r="J165" s="75"/>
      <c r="K165" s="75"/>
      <c r="L165" s="75"/>
      <c r="AG165" s="69" t="s">
        <v>181</v>
      </c>
      <c r="AH165" s="72">
        <v>46</v>
      </c>
    </row>
    <row r="166" spans="3:34" x14ac:dyDescent="0.15">
      <c r="C166" s="25" t="s">
        <v>182</v>
      </c>
      <c r="I166" s="75"/>
      <c r="J166" s="75"/>
      <c r="K166" s="75"/>
      <c r="L166" s="75"/>
      <c r="AG166" s="69" t="s">
        <v>183</v>
      </c>
      <c r="AH166" s="72">
        <v>47</v>
      </c>
    </row>
    <row r="167" spans="3:34" x14ac:dyDescent="0.15">
      <c r="C167" s="25" t="s">
        <v>184</v>
      </c>
      <c r="I167" s="75"/>
      <c r="J167" s="75"/>
      <c r="K167" s="75"/>
      <c r="L167" s="75"/>
      <c r="AG167" s="69" t="s">
        <v>185</v>
      </c>
      <c r="AH167" s="72">
        <v>49</v>
      </c>
    </row>
    <row r="168" spans="3:34" x14ac:dyDescent="0.15">
      <c r="C168" s="25" t="s">
        <v>186</v>
      </c>
      <c r="I168" s="75"/>
      <c r="J168" s="75"/>
      <c r="K168" s="75"/>
      <c r="L168" s="75"/>
    </row>
    <row r="169" spans="3:34" x14ac:dyDescent="0.15">
      <c r="C169" s="25" t="s">
        <v>187</v>
      </c>
      <c r="I169" s="75"/>
      <c r="J169" s="75"/>
      <c r="K169" s="75"/>
      <c r="L169" s="75"/>
    </row>
    <row r="170" spans="3:34" x14ac:dyDescent="0.15">
      <c r="C170" s="25" t="s">
        <v>188</v>
      </c>
      <c r="I170" s="75"/>
      <c r="J170" s="75"/>
      <c r="K170" s="75"/>
      <c r="L170" s="75"/>
    </row>
    <row r="171" spans="3:34" x14ac:dyDescent="0.15">
      <c r="C171" s="25" t="s">
        <v>189</v>
      </c>
      <c r="I171" s="75"/>
      <c r="J171" s="75"/>
      <c r="K171" s="75"/>
      <c r="L171" s="75"/>
    </row>
    <row r="172" spans="3:34" x14ac:dyDescent="0.15">
      <c r="C172" s="25" t="s">
        <v>190</v>
      </c>
      <c r="I172" s="75"/>
      <c r="J172" s="75"/>
      <c r="K172" s="75"/>
      <c r="L172" s="75"/>
    </row>
    <row r="173" spans="3:34" x14ac:dyDescent="0.15">
      <c r="C173" s="25" t="s">
        <v>191</v>
      </c>
      <c r="I173" s="75"/>
      <c r="J173" s="75"/>
      <c r="K173" s="75"/>
      <c r="L173" s="75"/>
    </row>
    <row r="174" spans="3:34" x14ac:dyDescent="0.15">
      <c r="C174" s="25" t="s">
        <v>192</v>
      </c>
      <c r="I174" s="75"/>
      <c r="J174" s="75"/>
      <c r="K174" s="75"/>
      <c r="L174" s="75"/>
    </row>
    <row r="175" spans="3:34" x14ac:dyDescent="0.15">
      <c r="C175" s="25" t="s">
        <v>193</v>
      </c>
      <c r="I175" s="75"/>
      <c r="J175" s="75"/>
      <c r="K175" s="75"/>
      <c r="L175" s="75"/>
    </row>
    <row r="176" spans="3:34" x14ac:dyDescent="0.15">
      <c r="C176" s="25" t="s">
        <v>194</v>
      </c>
    </row>
    <row r="177" spans="3:3" x14ac:dyDescent="0.15">
      <c r="C177" s="25" t="s">
        <v>195</v>
      </c>
    </row>
    <row r="178" spans="3:3" x14ac:dyDescent="0.15">
      <c r="C178" s="25" t="s">
        <v>196</v>
      </c>
    </row>
    <row r="179" spans="3:3" x14ac:dyDescent="0.15">
      <c r="C179" s="25" t="s">
        <v>197</v>
      </c>
    </row>
    <row r="180" spans="3:3" x14ac:dyDescent="0.15">
      <c r="C180" s="25" t="s">
        <v>198</v>
      </c>
    </row>
    <row r="181" spans="3:3" x14ac:dyDescent="0.15">
      <c r="C181" s="25" t="s">
        <v>199</v>
      </c>
    </row>
    <row r="182" spans="3:3" x14ac:dyDescent="0.15">
      <c r="C182" s="25" t="s">
        <v>200</v>
      </c>
    </row>
    <row r="183" spans="3:3" x14ac:dyDescent="0.15">
      <c r="C183" s="25" t="s">
        <v>201</v>
      </c>
    </row>
    <row r="184" spans="3:3" x14ac:dyDescent="0.15">
      <c r="C184" s="25" t="s">
        <v>202</v>
      </c>
    </row>
    <row r="185" spans="3:3" x14ac:dyDescent="0.15">
      <c r="C185" s="25" t="s">
        <v>203</v>
      </c>
    </row>
    <row r="186" spans="3:3" x14ac:dyDescent="0.15">
      <c r="C186" s="25" t="s">
        <v>204</v>
      </c>
    </row>
    <row r="187" spans="3:3" x14ac:dyDescent="0.15">
      <c r="C187" s="25" t="s">
        <v>205</v>
      </c>
    </row>
    <row r="188" spans="3:3" x14ac:dyDescent="0.15">
      <c r="C188" s="25" t="s">
        <v>206</v>
      </c>
    </row>
    <row r="189" spans="3:3" x14ac:dyDescent="0.15">
      <c r="C189" s="25" t="s">
        <v>207</v>
      </c>
    </row>
    <row r="190" spans="3:3" x14ac:dyDescent="0.15">
      <c r="C190" s="25" t="s">
        <v>208</v>
      </c>
    </row>
    <row r="191" spans="3:3" x14ac:dyDescent="0.15">
      <c r="C191" s="25" t="s">
        <v>209</v>
      </c>
    </row>
    <row r="192" spans="3:3" x14ac:dyDescent="0.15">
      <c r="C192" s="25" t="s">
        <v>210</v>
      </c>
    </row>
    <row r="193" spans="3:3" x14ac:dyDescent="0.15">
      <c r="C193" s="25" t="s">
        <v>211</v>
      </c>
    </row>
    <row r="194" spans="3:3" x14ac:dyDescent="0.15">
      <c r="C194" s="25" t="s">
        <v>212</v>
      </c>
    </row>
    <row r="195" spans="3:3" x14ac:dyDescent="0.15">
      <c r="C195" s="25" t="s">
        <v>213</v>
      </c>
    </row>
    <row r="196" spans="3:3" x14ac:dyDescent="0.15">
      <c r="C196" s="25" t="s">
        <v>214</v>
      </c>
    </row>
    <row r="197" spans="3:3" x14ac:dyDescent="0.15">
      <c r="C197" s="25" t="s">
        <v>215</v>
      </c>
    </row>
    <row r="198" spans="3:3" x14ac:dyDescent="0.15">
      <c r="C198" s="25" t="s">
        <v>216</v>
      </c>
    </row>
    <row r="199" spans="3:3" x14ac:dyDescent="0.15">
      <c r="C199" s="25" t="s">
        <v>217</v>
      </c>
    </row>
    <row r="200" spans="3:3" x14ac:dyDescent="0.15">
      <c r="C200" s="25" t="s">
        <v>218</v>
      </c>
    </row>
    <row r="201" spans="3:3" x14ac:dyDescent="0.15">
      <c r="C201" s="25" t="s">
        <v>219</v>
      </c>
    </row>
    <row r="202" spans="3:3" x14ac:dyDescent="0.15">
      <c r="C202" s="25" t="s">
        <v>220</v>
      </c>
    </row>
    <row r="203" spans="3:3" x14ac:dyDescent="0.15">
      <c r="C203" s="25" t="s">
        <v>221</v>
      </c>
    </row>
    <row r="204" spans="3:3" x14ac:dyDescent="0.15">
      <c r="C204" s="25" t="s">
        <v>222</v>
      </c>
    </row>
    <row r="205" spans="3:3" x14ac:dyDescent="0.15">
      <c r="C205" s="25" t="s">
        <v>223</v>
      </c>
    </row>
    <row r="206" spans="3:3" x14ac:dyDescent="0.15">
      <c r="C206" s="25" t="s">
        <v>224</v>
      </c>
    </row>
    <row r="207" spans="3:3" x14ac:dyDescent="0.15">
      <c r="C207" s="25" t="s">
        <v>225</v>
      </c>
    </row>
    <row r="208" spans="3:3" x14ac:dyDescent="0.15">
      <c r="C208" s="25" t="s">
        <v>226</v>
      </c>
    </row>
    <row r="209" spans="3:3" x14ac:dyDescent="0.15">
      <c r="C209" s="25" t="s">
        <v>227</v>
      </c>
    </row>
    <row r="210" spans="3:3" x14ac:dyDescent="0.15">
      <c r="C210" s="25" t="s">
        <v>228</v>
      </c>
    </row>
    <row r="211" spans="3:3" x14ac:dyDescent="0.15">
      <c r="C211" s="25" t="s">
        <v>229</v>
      </c>
    </row>
    <row r="212" spans="3:3" x14ac:dyDescent="0.15">
      <c r="C212" s="25" t="s">
        <v>230</v>
      </c>
    </row>
    <row r="213" spans="3:3" x14ac:dyDescent="0.15">
      <c r="C213" s="25" t="s">
        <v>231</v>
      </c>
    </row>
    <row r="214" spans="3:3" x14ac:dyDescent="0.15">
      <c r="C214" s="25" t="s">
        <v>232</v>
      </c>
    </row>
    <row r="215" spans="3:3" x14ac:dyDescent="0.15">
      <c r="C215" s="25" t="s">
        <v>233</v>
      </c>
    </row>
    <row r="216" spans="3:3" x14ac:dyDescent="0.15">
      <c r="C216" s="25" t="s">
        <v>234</v>
      </c>
    </row>
    <row r="217" spans="3:3" x14ac:dyDescent="0.15">
      <c r="C217" s="25" t="s">
        <v>235</v>
      </c>
    </row>
    <row r="218" spans="3:3" x14ac:dyDescent="0.15">
      <c r="C218" s="25" t="s">
        <v>236</v>
      </c>
    </row>
    <row r="219" spans="3:3" x14ac:dyDescent="0.15">
      <c r="C219" s="25" t="s">
        <v>237</v>
      </c>
    </row>
    <row r="220" spans="3:3" x14ac:dyDescent="0.15">
      <c r="C220" s="25" t="s">
        <v>238</v>
      </c>
    </row>
    <row r="221" spans="3:3" x14ac:dyDescent="0.15">
      <c r="C221" s="25" t="s">
        <v>239</v>
      </c>
    </row>
    <row r="222" spans="3:3" x14ac:dyDescent="0.15">
      <c r="C222" s="25" t="s">
        <v>240</v>
      </c>
    </row>
    <row r="223" spans="3:3" x14ac:dyDescent="0.15">
      <c r="C223" s="25" t="s">
        <v>241</v>
      </c>
    </row>
    <row r="224" spans="3:3" x14ac:dyDescent="0.15">
      <c r="C224" s="25" t="s">
        <v>242</v>
      </c>
    </row>
    <row r="225" spans="3:3" x14ac:dyDescent="0.15">
      <c r="C225" s="25" t="s">
        <v>243</v>
      </c>
    </row>
    <row r="226" spans="3:3" x14ac:dyDescent="0.15">
      <c r="C226" s="25" t="s">
        <v>244</v>
      </c>
    </row>
    <row r="227" spans="3:3" x14ac:dyDescent="0.15">
      <c r="C227" s="25" t="s">
        <v>245</v>
      </c>
    </row>
    <row r="228" spans="3:3" x14ac:dyDescent="0.15">
      <c r="C228" s="25" t="s">
        <v>246</v>
      </c>
    </row>
    <row r="229" spans="3:3" x14ac:dyDescent="0.15">
      <c r="C229" s="25" t="s">
        <v>247</v>
      </c>
    </row>
    <row r="230" spans="3:3" x14ac:dyDescent="0.15">
      <c r="C230" s="25" t="s">
        <v>248</v>
      </c>
    </row>
    <row r="231" spans="3:3" x14ac:dyDescent="0.15">
      <c r="C231" s="25" t="s">
        <v>249</v>
      </c>
    </row>
    <row r="232" spans="3:3" x14ac:dyDescent="0.15">
      <c r="C232" s="25" t="s">
        <v>250</v>
      </c>
    </row>
    <row r="233" spans="3:3" x14ac:dyDescent="0.15">
      <c r="C233" s="25" t="s">
        <v>251</v>
      </c>
    </row>
    <row r="234" spans="3:3" x14ac:dyDescent="0.15">
      <c r="C234" s="25" t="s">
        <v>252</v>
      </c>
    </row>
    <row r="235" spans="3:3" x14ac:dyDescent="0.15">
      <c r="C235" s="25" t="s">
        <v>253</v>
      </c>
    </row>
    <row r="236" spans="3:3" x14ac:dyDescent="0.15">
      <c r="C236" s="25" t="s">
        <v>254</v>
      </c>
    </row>
    <row r="237" spans="3:3" x14ac:dyDescent="0.15">
      <c r="C237" s="25" t="s">
        <v>255</v>
      </c>
    </row>
    <row r="238" spans="3:3" x14ac:dyDescent="0.15">
      <c r="C238" s="25" t="s">
        <v>256</v>
      </c>
    </row>
    <row r="239" spans="3:3" x14ac:dyDescent="0.15">
      <c r="C239" s="25" t="s">
        <v>257</v>
      </c>
    </row>
    <row r="240" spans="3:3" x14ac:dyDescent="0.15">
      <c r="C240" s="25" t="s">
        <v>258</v>
      </c>
    </row>
    <row r="241" spans="3:3" x14ac:dyDescent="0.15">
      <c r="C241" s="25" t="s">
        <v>259</v>
      </c>
    </row>
    <row r="242" spans="3:3" x14ac:dyDescent="0.15">
      <c r="C242" s="25" t="s">
        <v>260</v>
      </c>
    </row>
    <row r="243" spans="3:3" x14ac:dyDescent="0.15">
      <c r="C243" s="25" t="s">
        <v>261</v>
      </c>
    </row>
    <row r="244" spans="3:3" x14ac:dyDescent="0.15">
      <c r="C244" s="25" t="s">
        <v>262</v>
      </c>
    </row>
    <row r="245" spans="3:3" x14ac:dyDescent="0.15">
      <c r="C245" s="25" t="s">
        <v>263</v>
      </c>
    </row>
    <row r="246" spans="3:3" x14ac:dyDescent="0.15">
      <c r="C246" s="25" t="s">
        <v>264</v>
      </c>
    </row>
    <row r="247" spans="3:3" x14ac:dyDescent="0.15">
      <c r="C247" s="25" t="s">
        <v>265</v>
      </c>
    </row>
    <row r="248" spans="3:3" x14ac:dyDescent="0.15">
      <c r="C248" s="25" t="s">
        <v>266</v>
      </c>
    </row>
    <row r="249" spans="3:3" x14ac:dyDescent="0.15">
      <c r="C249" s="25" t="s">
        <v>267</v>
      </c>
    </row>
    <row r="250" spans="3:3" x14ac:dyDescent="0.15">
      <c r="C250" s="25" t="s">
        <v>268</v>
      </c>
    </row>
    <row r="251" spans="3:3" x14ac:dyDescent="0.15">
      <c r="C251" s="25" t="s">
        <v>269</v>
      </c>
    </row>
    <row r="252" spans="3:3" x14ac:dyDescent="0.15">
      <c r="C252" s="25" t="s">
        <v>270</v>
      </c>
    </row>
    <row r="253" spans="3:3" x14ac:dyDescent="0.15">
      <c r="C253" s="25" t="s">
        <v>271</v>
      </c>
    </row>
    <row r="254" spans="3:3" x14ac:dyDescent="0.15">
      <c r="C254" s="25" t="s">
        <v>272</v>
      </c>
    </row>
    <row r="255" spans="3:3" x14ac:dyDescent="0.15">
      <c r="C255" s="25" t="s">
        <v>273</v>
      </c>
    </row>
    <row r="256" spans="3:3" x14ac:dyDescent="0.15">
      <c r="C256" s="25" t="s">
        <v>274</v>
      </c>
    </row>
    <row r="257" spans="3:3" x14ac:dyDescent="0.15">
      <c r="C257" s="25" t="s">
        <v>275</v>
      </c>
    </row>
    <row r="258" spans="3:3" x14ac:dyDescent="0.15">
      <c r="C258" s="25" t="s">
        <v>276</v>
      </c>
    </row>
    <row r="259" spans="3:3" x14ac:dyDescent="0.15">
      <c r="C259" s="25" t="s">
        <v>277</v>
      </c>
    </row>
    <row r="260" spans="3:3" x14ac:dyDescent="0.15">
      <c r="C260" s="25" t="s">
        <v>278</v>
      </c>
    </row>
    <row r="261" spans="3:3" x14ac:dyDescent="0.15">
      <c r="C261" s="25" t="s">
        <v>279</v>
      </c>
    </row>
    <row r="262" spans="3:3" x14ac:dyDescent="0.15">
      <c r="C262" s="25" t="s">
        <v>280</v>
      </c>
    </row>
    <row r="263" spans="3:3" x14ac:dyDescent="0.15">
      <c r="C263" s="25" t="s">
        <v>281</v>
      </c>
    </row>
    <row r="264" spans="3:3" x14ac:dyDescent="0.15">
      <c r="C264" s="25" t="s">
        <v>282</v>
      </c>
    </row>
    <row r="265" spans="3:3" x14ac:dyDescent="0.15">
      <c r="C265" s="25" t="s">
        <v>283</v>
      </c>
    </row>
    <row r="266" spans="3:3" x14ac:dyDescent="0.15">
      <c r="C266" s="25" t="s">
        <v>284</v>
      </c>
    </row>
    <row r="267" spans="3:3" x14ac:dyDescent="0.15">
      <c r="C267" s="25" t="s">
        <v>285</v>
      </c>
    </row>
    <row r="268" spans="3:3" x14ac:dyDescent="0.15">
      <c r="C268" s="25" t="s">
        <v>286</v>
      </c>
    </row>
    <row r="269" spans="3:3" x14ac:dyDescent="0.15">
      <c r="C269" s="25" t="s">
        <v>287</v>
      </c>
    </row>
    <row r="270" spans="3:3" x14ac:dyDescent="0.15">
      <c r="C270" s="25" t="s">
        <v>288</v>
      </c>
    </row>
    <row r="271" spans="3:3" x14ac:dyDescent="0.15">
      <c r="C271" s="25" t="s">
        <v>289</v>
      </c>
    </row>
    <row r="272" spans="3:3" x14ac:dyDescent="0.15">
      <c r="C272" s="25" t="s">
        <v>290</v>
      </c>
    </row>
    <row r="273" spans="3:3" x14ac:dyDescent="0.15">
      <c r="C273" s="25" t="s">
        <v>291</v>
      </c>
    </row>
    <row r="274" spans="3:3" x14ac:dyDescent="0.15">
      <c r="C274" s="25" t="s">
        <v>292</v>
      </c>
    </row>
    <row r="275" spans="3:3" x14ac:dyDescent="0.15">
      <c r="C275" s="25" t="s">
        <v>293</v>
      </c>
    </row>
    <row r="276" spans="3:3" x14ac:dyDescent="0.15">
      <c r="C276" s="25" t="s">
        <v>294</v>
      </c>
    </row>
    <row r="277" spans="3:3" x14ac:dyDescent="0.15">
      <c r="C277" s="25" t="s">
        <v>295</v>
      </c>
    </row>
    <row r="278" spans="3:3" x14ac:dyDescent="0.15">
      <c r="C278" s="25" t="s">
        <v>296</v>
      </c>
    </row>
    <row r="279" spans="3:3" x14ac:dyDescent="0.15">
      <c r="C279" s="25" t="s">
        <v>297</v>
      </c>
    </row>
    <row r="280" spans="3:3" x14ac:dyDescent="0.15">
      <c r="C280" s="25" t="s">
        <v>298</v>
      </c>
    </row>
    <row r="281" spans="3:3" x14ac:dyDescent="0.15">
      <c r="C281" s="25" t="s">
        <v>299</v>
      </c>
    </row>
    <row r="282" spans="3:3" x14ac:dyDescent="0.15">
      <c r="C282" s="25" t="s">
        <v>300</v>
      </c>
    </row>
    <row r="283" spans="3:3" x14ac:dyDescent="0.15">
      <c r="C283" s="25" t="s">
        <v>301</v>
      </c>
    </row>
    <row r="284" spans="3:3" x14ac:dyDescent="0.15">
      <c r="C284" s="25" t="s">
        <v>302</v>
      </c>
    </row>
    <row r="285" spans="3:3" x14ac:dyDescent="0.15">
      <c r="C285" s="25" t="s">
        <v>303</v>
      </c>
    </row>
    <row r="286" spans="3:3" x14ac:dyDescent="0.15">
      <c r="C286" s="25" t="s">
        <v>304</v>
      </c>
    </row>
    <row r="287" spans="3:3" x14ac:dyDescent="0.15">
      <c r="C287" s="25" t="s">
        <v>305</v>
      </c>
    </row>
    <row r="288" spans="3:3" x14ac:dyDescent="0.15">
      <c r="C288" s="25" t="s">
        <v>306</v>
      </c>
    </row>
    <row r="289" spans="3:3" x14ac:dyDescent="0.15">
      <c r="C289" s="25" t="s">
        <v>307</v>
      </c>
    </row>
    <row r="290" spans="3:3" x14ac:dyDescent="0.15">
      <c r="C290" s="25" t="s">
        <v>308</v>
      </c>
    </row>
    <row r="291" spans="3:3" x14ac:dyDescent="0.15">
      <c r="C291" s="25" t="s">
        <v>309</v>
      </c>
    </row>
    <row r="292" spans="3:3" x14ac:dyDescent="0.15">
      <c r="C292" s="25" t="s">
        <v>310</v>
      </c>
    </row>
    <row r="293" spans="3:3" x14ac:dyDescent="0.15">
      <c r="C293" s="25" t="s">
        <v>311</v>
      </c>
    </row>
    <row r="294" spans="3:3" x14ac:dyDescent="0.15">
      <c r="C294" s="25" t="s">
        <v>312</v>
      </c>
    </row>
    <row r="295" spans="3:3" x14ac:dyDescent="0.15">
      <c r="C295" s="25" t="s">
        <v>313</v>
      </c>
    </row>
    <row r="296" spans="3:3" x14ac:dyDescent="0.15">
      <c r="C296" s="25" t="s">
        <v>314</v>
      </c>
    </row>
    <row r="297" spans="3:3" x14ac:dyDescent="0.15">
      <c r="C297" s="25" t="s">
        <v>315</v>
      </c>
    </row>
    <row r="298" spans="3:3" x14ac:dyDescent="0.15">
      <c r="C298" s="25" t="s">
        <v>316</v>
      </c>
    </row>
    <row r="299" spans="3:3" x14ac:dyDescent="0.15">
      <c r="C299" s="25" t="s">
        <v>317</v>
      </c>
    </row>
    <row r="300" spans="3:3" x14ac:dyDescent="0.15">
      <c r="C300" s="25" t="s">
        <v>318</v>
      </c>
    </row>
    <row r="301" spans="3:3" x14ac:dyDescent="0.15">
      <c r="C301" s="25" t="s">
        <v>319</v>
      </c>
    </row>
    <row r="302" spans="3:3" x14ac:dyDescent="0.15">
      <c r="C302" s="25" t="s">
        <v>320</v>
      </c>
    </row>
    <row r="303" spans="3:3" x14ac:dyDescent="0.15">
      <c r="C303" s="25" t="s">
        <v>321</v>
      </c>
    </row>
    <row r="304" spans="3:3" x14ac:dyDescent="0.15">
      <c r="C304" s="25" t="s">
        <v>322</v>
      </c>
    </row>
    <row r="305" spans="3:3" x14ac:dyDescent="0.15">
      <c r="C305" s="25" t="s">
        <v>323</v>
      </c>
    </row>
    <row r="306" spans="3:3" x14ac:dyDescent="0.15">
      <c r="C306" s="25" t="s">
        <v>324</v>
      </c>
    </row>
    <row r="307" spans="3:3" x14ac:dyDescent="0.15">
      <c r="C307" s="25" t="s">
        <v>325</v>
      </c>
    </row>
    <row r="308" spans="3:3" x14ac:dyDescent="0.15">
      <c r="C308" s="25" t="s">
        <v>326</v>
      </c>
    </row>
    <row r="309" spans="3:3" x14ac:dyDescent="0.15">
      <c r="C309" s="25" t="s">
        <v>327</v>
      </c>
    </row>
    <row r="310" spans="3:3" x14ac:dyDescent="0.15">
      <c r="C310" s="25" t="s">
        <v>328</v>
      </c>
    </row>
    <row r="311" spans="3:3" x14ac:dyDescent="0.15">
      <c r="C311" s="25" t="s">
        <v>329</v>
      </c>
    </row>
    <row r="312" spans="3:3" x14ac:dyDescent="0.15">
      <c r="C312" s="25" t="s">
        <v>330</v>
      </c>
    </row>
    <row r="313" spans="3:3" x14ac:dyDescent="0.15">
      <c r="C313" s="25" t="s">
        <v>331</v>
      </c>
    </row>
    <row r="314" spans="3:3" x14ac:dyDescent="0.15">
      <c r="C314" s="25" t="s">
        <v>332</v>
      </c>
    </row>
    <row r="315" spans="3:3" x14ac:dyDescent="0.15">
      <c r="C315" s="25" t="s">
        <v>333</v>
      </c>
    </row>
    <row r="316" spans="3:3" x14ac:dyDescent="0.15">
      <c r="C316" s="25" t="s">
        <v>334</v>
      </c>
    </row>
    <row r="317" spans="3:3" x14ac:dyDescent="0.15">
      <c r="C317" s="25" t="s">
        <v>335</v>
      </c>
    </row>
    <row r="318" spans="3:3" x14ac:dyDescent="0.15">
      <c r="C318" s="25" t="s">
        <v>336</v>
      </c>
    </row>
    <row r="319" spans="3:3" x14ac:dyDescent="0.15">
      <c r="C319" s="25" t="s">
        <v>337</v>
      </c>
    </row>
    <row r="320" spans="3:3" x14ac:dyDescent="0.15">
      <c r="C320" s="25" t="s">
        <v>338</v>
      </c>
    </row>
    <row r="321" spans="3:3" x14ac:dyDescent="0.15">
      <c r="C321" s="25" t="s">
        <v>339</v>
      </c>
    </row>
    <row r="322" spans="3:3" x14ac:dyDescent="0.15">
      <c r="C322" s="25" t="s">
        <v>340</v>
      </c>
    </row>
    <row r="323" spans="3:3" x14ac:dyDescent="0.15">
      <c r="C323" s="25" t="s">
        <v>341</v>
      </c>
    </row>
    <row r="324" spans="3:3" x14ac:dyDescent="0.15">
      <c r="C324" s="25" t="s">
        <v>342</v>
      </c>
    </row>
    <row r="325" spans="3:3" x14ac:dyDescent="0.15">
      <c r="C325" s="25" t="s">
        <v>343</v>
      </c>
    </row>
    <row r="326" spans="3:3" x14ac:dyDescent="0.15">
      <c r="C326" s="25" t="s">
        <v>344</v>
      </c>
    </row>
    <row r="327" spans="3:3" x14ac:dyDescent="0.15">
      <c r="C327" s="25" t="s">
        <v>345</v>
      </c>
    </row>
    <row r="328" spans="3:3" x14ac:dyDescent="0.15">
      <c r="C328" s="25" t="s">
        <v>346</v>
      </c>
    </row>
    <row r="329" spans="3:3" x14ac:dyDescent="0.15">
      <c r="C329" s="25" t="s">
        <v>347</v>
      </c>
    </row>
    <row r="330" spans="3:3" x14ac:dyDescent="0.15">
      <c r="C330" s="25" t="s">
        <v>348</v>
      </c>
    </row>
    <row r="331" spans="3:3" x14ac:dyDescent="0.15">
      <c r="C331" s="25" t="s">
        <v>349</v>
      </c>
    </row>
    <row r="332" spans="3:3" x14ac:dyDescent="0.15">
      <c r="C332" s="25" t="s">
        <v>350</v>
      </c>
    </row>
    <row r="333" spans="3:3" x14ac:dyDescent="0.15">
      <c r="C333" s="25" t="s">
        <v>351</v>
      </c>
    </row>
    <row r="334" spans="3:3" x14ac:dyDescent="0.15">
      <c r="C334" s="25" t="s">
        <v>352</v>
      </c>
    </row>
    <row r="335" spans="3:3" x14ac:dyDescent="0.15">
      <c r="C335" s="25" t="s">
        <v>353</v>
      </c>
    </row>
    <row r="336" spans="3:3" x14ac:dyDescent="0.15">
      <c r="C336" s="25" t="s">
        <v>354</v>
      </c>
    </row>
    <row r="337" spans="3:3" x14ac:dyDescent="0.15">
      <c r="C337" s="25" t="s">
        <v>355</v>
      </c>
    </row>
    <row r="338" spans="3:3" x14ac:dyDescent="0.15">
      <c r="C338" s="25" t="s">
        <v>356</v>
      </c>
    </row>
    <row r="339" spans="3:3" x14ac:dyDescent="0.15">
      <c r="C339" s="25" t="s">
        <v>357</v>
      </c>
    </row>
    <row r="340" spans="3:3" x14ac:dyDescent="0.15">
      <c r="C340" s="25" t="s">
        <v>358</v>
      </c>
    </row>
    <row r="341" spans="3:3" x14ac:dyDescent="0.15">
      <c r="C341" s="25" t="s">
        <v>359</v>
      </c>
    </row>
    <row r="342" spans="3:3" x14ac:dyDescent="0.15">
      <c r="C342" s="25" t="s">
        <v>360</v>
      </c>
    </row>
    <row r="343" spans="3:3" x14ac:dyDescent="0.15">
      <c r="C343" s="25" t="s">
        <v>361</v>
      </c>
    </row>
    <row r="344" spans="3:3" x14ac:dyDescent="0.15">
      <c r="C344" s="25" t="s">
        <v>362</v>
      </c>
    </row>
    <row r="345" spans="3:3" x14ac:dyDescent="0.15">
      <c r="C345" s="25" t="s">
        <v>363</v>
      </c>
    </row>
    <row r="346" spans="3:3" x14ac:dyDescent="0.15">
      <c r="C346" s="25" t="s">
        <v>364</v>
      </c>
    </row>
    <row r="347" spans="3:3" x14ac:dyDescent="0.15">
      <c r="C347" s="25" t="s">
        <v>365</v>
      </c>
    </row>
    <row r="348" spans="3:3" x14ac:dyDescent="0.15">
      <c r="C348" s="25" t="s">
        <v>366</v>
      </c>
    </row>
    <row r="349" spans="3:3" x14ac:dyDescent="0.15">
      <c r="C349" s="25" t="s">
        <v>367</v>
      </c>
    </row>
    <row r="350" spans="3:3" x14ac:dyDescent="0.15">
      <c r="C350" s="25" t="s">
        <v>368</v>
      </c>
    </row>
    <row r="351" spans="3:3" x14ac:dyDescent="0.15">
      <c r="C351" s="25" t="s">
        <v>369</v>
      </c>
    </row>
    <row r="352" spans="3:3" x14ac:dyDescent="0.15">
      <c r="C352" s="25" t="s">
        <v>370</v>
      </c>
    </row>
    <row r="353" spans="3:3" x14ac:dyDescent="0.15">
      <c r="C353" s="25" t="s">
        <v>371</v>
      </c>
    </row>
    <row r="354" spans="3:3" x14ac:dyDescent="0.15">
      <c r="C354" s="25" t="s">
        <v>372</v>
      </c>
    </row>
    <row r="355" spans="3:3" x14ac:dyDescent="0.15">
      <c r="C355" s="25" t="s">
        <v>373</v>
      </c>
    </row>
    <row r="356" spans="3:3" x14ac:dyDescent="0.15">
      <c r="C356" s="25" t="s">
        <v>374</v>
      </c>
    </row>
    <row r="357" spans="3:3" x14ac:dyDescent="0.15">
      <c r="C357" s="25" t="s">
        <v>375</v>
      </c>
    </row>
    <row r="358" spans="3:3" x14ac:dyDescent="0.15">
      <c r="C358" s="25" t="s">
        <v>376</v>
      </c>
    </row>
    <row r="359" spans="3:3" x14ac:dyDescent="0.15">
      <c r="C359" s="25" t="s">
        <v>377</v>
      </c>
    </row>
    <row r="360" spans="3:3" x14ac:dyDescent="0.15">
      <c r="C360" s="25" t="s">
        <v>378</v>
      </c>
    </row>
    <row r="361" spans="3:3" x14ac:dyDescent="0.15">
      <c r="C361" s="25" t="s">
        <v>379</v>
      </c>
    </row>
    <row r="362" spans="3:3" x14ac:dyDescent="0.15">
      <c r="C362" s="25" t="s">
        <v>380</v>
      </c>
    </row>
    <row r="363" spans="3:3" x14ac:dyDescent="0.15">
      <c r="C363" s="25" t="s">
        <v>381</v>
      </c>
    </row>
    <row r="364" spans="3:3" x14ac:dyDescent="0.15">
      <c r="C364" s="25" t="s">
        <v>382</v>
      </c>
    </row>
    <row r="365" spans="3:3" x14ac:dyDescent="0.15">
      <c r="C365" s="25" t="s">
        <v>383</v>
      </c>
    </row>
    <row r="366" spans="3:3" x14ac:dyDescent="0.15">
      <c r="C366" s="25" t="s">
        <v>384</v>
      </c>
    </row>
    <row r="367" spans="3:3" x14ac:dyDescent="0.15">
      <c r="C367" s="25" t="s">
        <v>385</v>
      </c>
    </row>
    <row r="368" spans="3:3" x14ac:dyDescent="0.15">
      <c r="C368" s="25" t="s">
        <v>386</v>
      </c>
    </row>
    <row r="369" spans="3:3" x14ac:dyDescent="0.15">
      <c r="C369" s="25" t="s">
        <v>387</v>
      </c>
    </row>
    <row r="370" spans="3:3" x14ac:dyDescent="0.15">
      <c r="C370" s="25" t="s">
        <v>388</v>
      </c>
    </row>
    <row r="371" spans="3:3" x14ac:dyDescent="0.15">
      <c r="C371" s="25" t="s">
        <v>389</v>
      </c>
    </row>
    <row r="372" spans="3:3" x14ac:dyDescent="0.15">
      <c r="C372" s="25" t="s">
        <v>390</v>
      </c>
    </row>
    <row r="373" spans="3:3" x14ac:dyDescent="0.15">
      <c r="C373" s="25" t="s">
        <v>391</v>
      </c>
    </row>
    <row r="374" spans="3:3" x14ac:dyDescent="0.15">
      <c r="C374" s="25" t="s">
        <v>392</v>
      </c>
    </row>
    <row r="375" spans="3:3" x14ac:dyDescent="0.15">
      <c r="C375" s="25" t="s">
        <v>393</v>
      </c>
    </row>
    <row r="376" spans="3:3" x14ac:dyDescent="0.15">
      <c r="C376" s="25" t="s">
        <v>394</v>
      </c>
    </row>
    <row r="377" spans="3:3" x14ac:dyDescent="0.15">
      <c r="C377" s="25" t="s">
        <v>395</v>
      </c>
    </row>
    <row r="378" spans="3:3" x14ac:dyDescent="0.15">
      <c r="C378" s="25" t="s">
        <v>396</v>
      </c>
    </row>
    <row r="379" spans="3:3" x14ac:dyDescent="0.15">
      <c r="C379" s="77" t="s">
        <v>397</v>
      </c>
    </row>
    <row r="380" spans="3:3" x14ac:dyDescent="0.15">
      <c r="C380" s="77" t="s">
        <v>398</v>
      </c>
    </row>
    <row r="381" spans="3:3" x14ac:dyDescent="0.15">
      <c r="C381" s="77" t="s">
        <v>399</v>
      </c>
    </row>
    <row r="382" spans="3:3" x14ac:dyDescent="0.15">
      <c r="C382" s="77" t="s">
        <v>400</v>
      </c>
    </row>
    <row r="383" spans="3:3" x14ac:dyDescent="0.15">
      <c r="C383" s="77" t="s">
        <v>401</v>
      </c>
    </row>
    <row r="384" spans="3:3" x14ac:dyDescent="0.15">
      <c r="C384" s="78" t="s">
        <v>402</v>
      </c>
    </row>
    <row r="385" spans="3:3" x14ac:dyDescent="0.15">
      <c r="C385" s="78" t="s">
        <v>403</v>
      </c>
    </row>
    <row r="386" spans="3:3" x14ac:dyDescent="0.15">
      <c r="C386" s="78" t="s">
        <v>404</v>
      </c>
    </row>
    <row r="387" spans="3:3" x14ac:dyDescent="0.15">
      <c r="C387" s="78" t="s">
        <v>405</v>
      </c>
    </row>
    <row r="388" spans="3:3" x14ac:dyDescent="0.15">
      <c r="C388" s="78" t="s">
        <v>406</v>
      </c>
    </row>
    <row r="389" spans="3:3" x14ac:dyDescent="0.15">
      <c r="C389" s="78" t="s">
        <v>407</v>
      </c>
    </row>
    <row r="390" spans="3:3" x14ac:dyDescent="0.15">
      <c r="C390" s="78" t="s">
        <v>408</v>
      </c>
    </row>
    <row r="391" spans="3:3" x14ac:dyDescent="0.15">
      <c r="C391" s="78" t="s">
        <v>409</v>
      </c>
    </row>
    <row r="392" spans="3:3" x14ac:dyDescent="0.15">
      <c r="C392" s="78" t="s">
        <v>410</v>
      </c>
    </row>
  </sheetData>
  <mergeCells count="148">
    <mergeCell ref="C78:D78"/>
    <mergeCell ref="H79:I79"/>
    <mergeCell ref="H80:L80"/>
    <mergeCell ref="G70:H70"/>
    <mergeCell ref="I70:M70"/>
    <mergeCell ref="G71:H71"/>
    <mergeCell ref="I71:M71"/>
    <mergeCell ref="H72:M72"/>
    <mergeCell ref="A74:N74"/>
    <mergeCell ref="D79:G79"/>
    <mergeCell ref="G67:H67"/>
    <mergeCell ref="I67:M67"/>
    <mergeCell ref="G68:H68"/>
    <mergeCell ref="I68:M68"/>
    <mergeCell ref="G69:H69"/>
    <mergeCell ref="I69:M69"/>
    <mergeCell ref="G64:H64"/>
    <mergeCell ref="I64:M64"/>
    <mergeCell ref="G65:H65"/>
    <mergeCell ref="I65:M65"/>
    <mergeCell ref="G66:H66"/>
    <mergeCell ref="I66:M66"/>
    <mergeCell ref="G61:H61"/>
    <mergeCell ref="I61:M61"/>
    <mergeCell ref="G62:H62"/>
    <mergeCell ref="I62:M62"/>
    <mergeCell ref="G63:H63"/>
    <mergeCell ref="I63:M63"/>
    <mergeCell ref="G58:H58"/>
    <mergeCell ref="I58:M58"/>
    <mergeCell ref="G59:H59"/>
    <mergeCell ref="I59:M59"/>
    <mergeCell ref="G60:H60"/>
    <mergeCell ref="I60:M60"/>
    <mergeCell ref="G55:H55"/>
    <mergeCell ref="I55:M55"/>
    <mergeCell ref="G56:H56"/>
    <mergeCell ref="I56:M56"/>
    <mergeCell ref="G57:H57"/>
    <mergeCell ref="I57:M57"/>
    <mergeCell ref="G52:H52"/>
    <mergeCell ref="I52:M52"/>
    <mergeCell ref="G53:H53"/>
    <mergeCell ref="I53:M53"/>
    <mergeCell ref="G54:H54"/>
    <mergeCell ref="I54:M54"/>
    <mergeCell ref="G49:H49"/>
    <mergeCell ref="I49:M49"/>
    <mergeCell ref="G50:H50"/>
    <mergeCell ref="I50:M50"/>
    <mergeCell ref="G51:H51"/>
    <mergeCell ref="I51:M51"/>
    <mergeCell ref="I45:M46"/>
    <mergeCell ref="N45:N46"/>
    <mergeCell ref="G47:H47"/>
    <mergeCell ref="I47:M47"/>
    <mergeCell ref="G48:H48"/>
    <mergeCell ref="I48:M48"/>
    <mergeCell ref="A45:A46"/>
    <mergeCell ref="B45:B46"/>
    <mergeCell ref="C45:D45"/>
    <mergeCell ref="E45:E46"/>
    <mergeCell ref="F45:F46"/>
    <mergeCell ref="G45:H46"/>
    <mergeCell ref="A41:N41"/>
    <mergeCell ref="A43:B43"/>
    <mergeCell ref="C43:G43"/>
    <mergeCell ref="H43:I43"/>
    <mergeCell ref="J43:N43"/>
    <mergeCell ref="A44:B44"/>
    <mergeCell ref="C44:G44"/>
    <mergeCell ref="H44:I44"/>
    <mergeCell ref="J44:N44"/>
    <mergeCell ref="H32:M32"/>
    <mergeCell ref="A34:N34"/>
    <mergeCell ref="C38:D38"/>
    <mergeCell ref="D39:G39"/>
    <mergeCell ref="H39:I39"/>
    <mergeCell ref="H40:L40"/>
    <mergeCell ref="G29:H29"/>
    <mergeCell ref="I29:M29"/>
    <mergeCell ref="G30:H30"/>
    <mergeCell ref="I30:M30"/>
    <mergeCell ref="G31:H31"/>
    <mergeCell ref="I31:M31"/>
    <mergeCell ref="G26:H26"/>
    <mergeCell ref="I26:M26"/>
    <mergeCell ref="G27:H27"/>
    <mergeCell ref="I27:M27"/>
    <mergeCell ref="G28:H28"/>
    <mergeCell ref="I28:M28"/>
    <mergeCell ref="G23:H23"/>
    <mergeCell ref="I23:M23"/>
    <mergeCell ref="G24:H24"/>
    <mergeCell ref="I24:M24"/>
    <mergeCell ref="G25:H25"/>
    <mergeCell ref="I25:M25"/>
    <mergeCell ref="G20:H20"/>
    <mergeCell ref="I20:M20"/>
    <mergeCell ref="G21:H21"/>
    <mergeCell ref="I21:M21"/>
    <mergeCell ref="G22:H22"/>
    <mergeCell ref="I22:M22"/>
    <mergeCell ref="G17:H17"/>
    <mergeCell ref="I17:M17"/>
    <mergeCell ref="G18:H18"/>
    <mergeCell ref="I18:M18"/>
    <mergeCell ref="G19:H19"/>
    <mergeCell ref="I19:M19"/>
    <mergeCell ref="G15:H15"/>
    <mergeCell ref="I15:M15"/>
    <mergeCell ref="G16:H16"/>
    <mergeCell ref="I16:M16"/>
    <mergeCell ref="G11:H11"/>
    <mergeCell ref="I11:M11"/>
    <mergeCell ref="G12:H12"/>
    <mergeCell ref="I12:M12"/>
    <mergeCell ref="G13:H13"/>
    <mergeCell ref="I13:M13"/>
    <mergeCell ref="G9:H9"/>
    <mergeCell ref="I9:M9"/>
    <mergeCell ref="G10:H10"/>
    <mergeCell ref="I10:M10"/>
    <mergeCell ref="F5:F6"/>
    <mergeCell ref="G5:H6"/>
    <mergeCell ref="I5:M6"/>
    <mergeCell ref="G14:H14"/>
    <mergeCell ref="I14:M14"/>
    <mergeCell ref="G7:H7"/>
    <mergeCell ref="I7:M7"/>
    <mergeCell ref="Y3:Z3"/>
    <mergeCell ref="A4:B4"/>
    <mergeCell ref="C4:G4"/>
    <mergeCell ref="H4:I4"/>
    <mergeCell ref="J4:N4"/>
    <mergeCell ref="Y4:Z4"/>
    <mergeCell ref="G8:H8"/>
    <mergeCell ref="I8:M8"/>
    <mergeCell ref="A1:N1"/>
    <mergeCell ref="A3:B3"/>
    <mergeCell ref="C3:G3"/>
    <mergeCell ref="H3:I3"/>
    <mergeCell ref="J3:N3"/>
    <mergeCell ref="A5:A6"/>
    <mergeCell ref="B5:B6"/>
    <mergeCell ref="C5:D5"/>
    <mergeCell ref="E5:E6"/>
    <mergeCell ref="N5:N6"/>
  </mergeCells>
  <phoneticPr fontId="1"/>
  <dataValidations xWindow="695" yWindow="411" count="17">
    <dataValidation type="list" allowBlank="1" showInputMessage="1" showErrorMessage="1" prompt="リストから種目を選んでください。リストは左の「性別」欄に「男」か「女」を入力すると表示されます。" sqref="G47:H71 G7:H31">
      <formula1>INDIRECT(F7)</formula1>
    </dataValidation>
    <dataValidation imeMode="on" allowBlank="1" showInputMessage="1" showErrorMessage="1" sqref="C43:G43 C3:G3"/>
    <dataValidation type="list" allowBlank="1" showInputMessage="1" showErrorMessage="1" prompt="校種を選択してください" sqref="H39:I39">
      <formula1>"大学,高等学校,中学校,小学校,学校,　"</formula1>
    </dataValidation>
    <dataValidation imeMode="hiragana" allowBlank="1" showInputMessage="1" showErrorMessage="1" prompt="姓と名の間に全角スペースを入れてください" sqref="C7:C31 C47:C71"/>
    <dataValidation imeMode="halfKatakana" allowBlank="1" showInputMessage="1" showErrorMessage="1" prompt="氏名のﾌﾘｶﾞﾅ(半角ｶﾀｶﾅ)を入力してください。_x000a_姓と名の間に半角スペースを入れてください｡" sqref="D7:D31 D47:D71"/>
    <dataValidation type="list" allowBlank="1" showInputMessage="1" showErrorMessage="1" sqref="H79">
      <formula1>"大学,高等学校,中学校,小学校,学校,　"</formula1>
    </dataValidation>
    <dataValidation imeMode="disabled" allowBlank="1" showInputMessage="1" showErrorMessage="1" sqref="J3:N4 J43:N44 C4:G4 C44:G44"/>
    <dataValidation imeMode="off" allowBlank="1" showInputMessage="1" showErrorMessage="1" sqref="B47:B71 B7:B31"/>
    <dataValidation type="list" allowBlank="1" showInputMessage="1" showErrorMessage="1" sqref="E47:E71">
      <formula1>gakunen1</formula1>
    </dataValidation>
    <dataValidation type="list" showInputMessage="1" showErrorMessage="1" sqref="F47:F71">
      <formula1>gender1</formula1>
    </dataValidation>
    <dataValidation type="list" showInputMessage="1" showErrorMessage="1" prompt="代表者職を選択してください" sqref="G40">
      <formula1>$G$140:$G$144</formula1>
    </dataValidation>
    <dataValidation allowBlank="1" showInputMessage="1" showErrorMessage="1" promptTitle="記入時注意" prompt="2024/○/○○_x000a_と日付を入力してください。" sqref="C38:D38"/>
    <dataValidation allowBlank="1" showInputMessage="1" showErrorMessage="1" promptTitle="生年月日を入力すると表示されます" prompt="大会当日の満年齢が表示されます。_x000a_入力は不要です。" sqref="N47:N71 N7:N31"/>
    <dataValidation type="list" allowBlank="1" showInputMessage="1" showErrorMessage="1" promptTitle="選択してください" prompt="学年を選択してください" sqref="E7:E31">
      <formula1>gakunen1</formula1>
    </dataValidation>
    <dataValidation type="list" showInputMessage="1" showErrorMessage="1" promptTitle="選択してください" prompt="性別を選択してください" sqref="F7:F31">
      <formula1>gender1</formula1>
    </dataValidation>
    <dataValidation type="date" operator="lessThanOrEqual" allowBlank="1" showInputMessage="1" showErrorMessage="1" promptTitle="生年月日を西暦で入力してください" prompt="2000年1月1日　→　2000/1/1" sqref="I7:M31">
      <formula1>41000</formula1>
    </dataValidation>
    <dataValidation type="date" operator="lessThanOrEqual" allowBlank="1" showInputMessage="1" showErrorMessage="1" promptTitle="生年月日を西暦で入力してください" prompt="2000年1月1日　→　2000/1/1" sqref="I47:M71">
      <formula1>41000</formula1>
    </dataValidation>
  </dataValidations>
  <pageMargins left="0.70866141732283461" right="0.70866141732283461" top="0.74803149606299213" bottom="0.74803149606299213" header="0.31496062992125984" footer="0.31496062992125984"/>
  <pageSetup paperSize="9" fitToHeight="0" orientation="portrait" r:id="rId1"/>
  <rowBreaks count="1" manualBreakCount="1">
    <brk id="40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topLeftCell="A4" zoomScaleNormal="100" zoomScaleSheetLayoutView="100" workbookViewId="0">
      <selection activeCell="E13" sqref="E13:K13"/>
    </sheetView>
  </sheetViews>
  <sheetFormatPr defaultRowHeight="13.5" x14ac:dyDescent="0.15"/>
  <cols>
    <col min="1" max="1" width="9" style="2" bestFit="1" customWidth="1"/>
    <col min="2" max="2" width="10.125" style="2" customWidth="1"/>
    <col min="3" max="3" width="10.875" style="2" customWidth="1"/>
    <col min="4" max="4" width="5.5" style="2" customWidth="1"/>
    <col min="5" max="5" width="4.25" style="2" customWidth="1"/>
    <col min="6" max="6" width="3.75" style="2" customWidth="1"/>
    <col min="7" max="7" width="6.125" style="2" customWidth="1"/>
    <col min="8" max="8" width="9" style="2" bestFit="1" customWidth="1"/>
    <col min="9" max="9" width="6.125" style="2" customWidth="1"/>
    <col min="10" max="10" width="9.75" style="2" customWidth="1"/>
    <col min="11" max="11" width="4.875" style="2" customWidth="1"/>
    <col min="12" max="12" width="5.75" style="2" customWidth="1"/>
    <col min="13" max="14" width="9" style="2" bestFit="1" customWidth="1"/>
    <col min="15" max="16384" width="9" style="1"/>
  </cols>
  <sheetData>
    <row r="1" spans="1:12" ht="39" customHeight="1" x14ac:dyDescent="0.15">
      <c r="A1" s="162" t="s">
        <v>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2" ht="21" customHeight="1" x14ac:dyDescent="0.15">
      <c r="A2" s="3"/>
      <c r="B2" s="4"/>
      <c r="C2" s="4"/>
      <c r="D2" s="4"/>
      <c r="E2" s="4"/>
      <c r="F2" s="4"/>
      <c r="G2" s="4"/>
      <c r="H2" s="86" t="s">
        <v>442</v>
      </c>
      <c r="I2" s="165">
        <v>45717</v>
      </c>
      <c r="J2" s="165"/>
      <c r="K2" s="165"/>
      <c r="L2" s="166"/>
    </row>
    <row r="3" spans="1:12" ht="31.5" customHeight="1" x14ac:dyDescent="0.15">
      <c r="A3" s="3"/>
      <c r="B3" s="5" t="s">
        <v>449</v>
      </c>
      <c r="C3" s="4"/>
      <c r="D3" s="4"/>
      <c r="E3" s="4"/>
      <c r="F3" s="4"/>
      <c r="G3" s="4"/>
      <c r="H3" s="4"/>
      <c r="I3" s="4"/>
      <c r="J3" s="4"/>
      <c r="K3" s="4"/>
      <c r="L3" s="6"/>
    </row>
    <row r="4" spans="1:12" ht="31.5" customHeight="1" x14ac:dyDescent="0.15">
      <c r="A4" s="3"/>
      <c r="B4" s="5"/>
      <c r="C4" s="5"/>
      <c r="D4" s="4"/>
      <c r="E4" s="4"/>
      <c r="F4" s="4"/>
      <c r="G4" s="4"/>
      <c r="H4" s="4"/>
      <c r="I4" s="4"/>
      <c r="J4" s="4"/>
      <c r="K4" s="4"/>
      <c r="L4" s="6"/>
    </row>
    <row r="5" spans="1:12" ht="24" customHeight="1" x14ac:dyDescent="0.15">
      <c r="A5" s="3"/>
      <c r="B5" s="160" t="s">
        <v>418</v>
      </c>
      <c r="C5" s="160"/>
      <c r="D5" s="167">
        <v>1500</v>
      </c>
      <c r="E5" s="167"/>
      <c r="F5" s="8" t="s">
        <v>5</v>
      </c>
      <c r="G5" s="8" t="s">
        <v>6</v>
      </c>
      <c r="H5" s="85"/>
      <c r="I5" s="8" t="s">
        <v>7</v>
      </c>
      <c r="J5" s="9">
        <f>D5*H5</f>
        <v>0</v>
      </c>
      <c r="K5" s="7" t="s">
        <v>5</v>
      </c>
      <c r="L5" s="6"/>
    </row>
    <row r="6" spans="1:12" ht="15.95" customHeight="1" x14ac:dyDescent="0.15">
      <c r="A6" s="3"/>
      <c r="B6" s="7"/>
      <c r="C6" s="7"/>
      <c r="D6" s="10"/>
      <c r="E6" s="10"/>
      <c r="F6" s="8"/>
      <c r="G6" s="8"/>
      <c r="H6" s="84"/>
      <c r="I6" s="8"/>
      <c r="J6" s="12"/>
      <c r="K6" s="7"/>
      <c r="L6" s="6"/>
    </row>
    <row r="7" spans="1:12" ht="24" customHeight="1" x14ac:dyDescent="0.15">
      <c r="A7" s="3"/>
      <c r="B7" s="160" t="s">
        <v>419</v>
      </c>
      <c r="C7" s="160"/>
      <c r="D7" s="167">
        <v>1000</v>
      </c>
      <c r="E7" s="167"/>
      <c r="F7" s="8" t="s">
        <v>5</v>
      </c>
      <c r="G7" s="8" t="s">
        <v>6</v>
      </c>
      <c r="H7" s="85"/>
      <c r="I7" s="8" t="s">
        <v>7</v>
      </c>
      <c r="J7" s="9">
        <f>D7*H7</f>
        <v>0</v>
      </c>
      <c r="K7" s="7" t="s">
        <v>5</v>
      </c>
      <c r="L7" s="6"/>
    </row>
    <row r="8" spans="1:12" ht="15.95" customHeight="1" x14ac:dyDescent="0.15">
      <c r="A8" s="3"/>
      <c r="B8" s="7"/>
      <c r="C8" s="7"/>
      <c r="D8" s="10"/>
      <c r="E8" s="10"/>
      <c r="F8" s="8"/>
      <c r="G8" s="8"/>
      <c r="H8" s="11"/>
      <c r="I8" s="8"/>
      <c r="J8" s="12"/>
      <c r="K8" s="7"/>
      <c r="L8" s="6"/>
    </row>
    <row r="9" spans="1:12" ht="24" customHeight="1" x14ac:dyDescent="0.15">
      <c r="A9" s="3"/>
      <c r="B9" s="5"/>
      <c r="C9" s="5"/>
      <c r="D9" s="12"/>
      <c r="E9" s="12"/>
      <c r="F9" s="12"/>
      <c r="G9" s="12"/>
      <c r="H9" s="12"/>
      <c r="I9" s="8" t="s">
        <v>8</v>
      </c>
      <c r="J9" s="9">
        <f>SUM(J5:J7)</f>
        <v>0</v>
      </c>
      <c r="K9" s="7" t="s">
        <v>5</v>
      </c>
      <c r="L9" s="6"/>
    </row>
    <row r="10" spans="1:12" ht="23.1" customHeight="1" x14ac:dyDescent="0.15">
      <c r="A10" s="3"/>
      <c r="B10" s="5" t="s">
        <v>420</v>
      </c>
      <c r="C10" s="5"/>
      <c r="D10" s="5"/>
      <c r="E10" s="5"/>
      <c r="F10" s="5"/>
      <c r="G10" s="5"/>
      <c r="H10" s="5"/>
      <c r="I10" s="5"/>
      <c r="J10" s="5"/>
      <c r="K10" s="5"/>
      <c r="L10" s="6"/>
    </row>
    <row r="11" spans="1:12" ht="23.1" customHeight="1" x14ac:dyDescent="0.1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 ht="23.1" customHeight="1" x14ac:dyDescent="0.15">
      <c r="A12" s="3"/>
      <c r="B12" s="5" t="s">
        <v>9</v>
      </c>
      <c r="C12" s="161" t="s">
        <v>10</v>
      </c>
      <c r="D12" s="161"/>
      <c r="E12" s="168">
        <f>①参加一覧表!C3</f>
        <v>0</v>
      </c>
      <c r="F12" s="168"/>
      <c r="G12" s="168"/>
      <c r="H12" s="168"/>
      <c r="I12" s="168"/>
      <c r="J12" s="168"/>
      <c r="K12" s="168"/>
      <c r="L12" s="6"/>
    </row>
    <row r="13" spans="1:12" ht="23.1" customHeight="1" x14ac:dyDescent="0.15">
      <c r="A13" s="3"/>
      <c r="B13" s="5"/>
      <c r="C13" s="161" t="s">
        <v>11</v>
      </c>
      <c r="D13" s="161"/>
      <c r="E13" s="169">
        <f>①参加一覧表!H32</f>
        <v>0</v>
      </c>
      <c r="F13" s="169"/>
      <c r="G13" s="169"/>
      <c r="H13" s="169"/>
      <c r="I13" s="169"/>
      <c r="J13" s="169"/>
      <c r="K13" s="169"/>
      <c r="L13" s="6"/>
    </row>
    <row r="14" spans="1:12" ht="23.1" customHeight="1" x14ac:dyDescent="0.1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 ht="20.100000000000001" customHeight="1" x14ac:dyDescent="0.15">
      <c r="A15" s="3"/>
      <c r="B15" s="5"/>
      <c r="C15" s="7" t="s">
        <v>12</v>
      </c>
      <c r="D15" s="161" t="s">
        <v>13</v>
      </c>
      <c r="E15" s="161"/>
      <c r="F15" s="161"/>
      <c r="G15" s="161"/>
      <c r="H15" s="161"/>
      <c r="I15" s="161"/>
      <c r="J15" s="161"/>
      <c r="K15" s="161"/>
      <c r="L15" s="6"/>
    </row>
    <row r="16" spans="1:12" ht="20.100000000000001" customHeight="1" x14ac:dyDescent="0.15">
      <c r="A16" s="3"/>
      <c r="B16" s="4"/>
      <c r="C16" s="4"/>
      <c r="D16" s="161" t="s">
        <v>446</v>
      </c>
      <c r="E16" s="161"/>
      <c r="F16" s="161"/>
      <c r="G16" s="161"/>
      <c r="H16" s="161"/>
      <c r="I16" s="161"/>
      <c r="J16" s="161"/>
      <c r="K16" s="161"/>
      <c r="L16" s="6"/>
    </row>
    <row r="17" spans="1:12" ht="20.100000000000001" customHeight="1" x14ac:dyDescent="0.1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</row>
    <row r="18" spans="1:12" ht="24.95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24.95" customHeight="1" x14ac:dyDescent="0.15"/>
    <row r="20" spans="1:12" ht="39" customHeight="1" x14ac:dyDescent="0.15">
      <c r="A20" s="162" t="s">
        <v>14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4"/>
    </row>
    <row r="21" spans="1:12" ht="21" customHeight="1" x14ac:dyDescent="0.15">
      <c r="A21" s="17"/>
      <c r="B21" s="5"/>
      <c r="C21" s="5"/>
      <c r="D21" s="5"/>
      <c r="E21" s="5"/>
      <c r="F21" s="5"/>
      <c r="G21" s="5"/>
      <c r="H21" s="5"/>
      <c r="I21" s="172">
        <f>I2</f>
        <v>45717</v>
      </c>
      <c r="J21" s="160"/>
      <c r="K21" s="160"/>
      <c r="L21" s="173"/>
    </row>
    <row r="22" spans="1:12" ht="31.5" customHeight="1" x14ac:dyDescent="0.15">
      <c r="A22" s="17"/>
      <c r="B22" s="174" t="s">
        <v>10</v>
      </c>
      <c r="C22" s="174"/>
      <c r="D22" s="175">
        <f>E12</f>
        <v>0</v>
      </c>
      <c r="E22" s="175"/>
      <c r="F22" s="175"/>
      <c r="G22" s="175"/>
      <c r="H22" s="175"/>
      <c r="I22" s="175"/>
      <c r="J22" s="18" t="s">
        <v>15</v>
      </c>
      <c r="K22" s="5"/>
      <c r="L22" s="19"/>
    </row>
    <row r="23" spans="1:12" ht="35.25" customHeight="1" x14ac:dyDescent="0.15">
      <c r="A23" s="17"/>
      <c r="B23" s="174" t="s">
        <v>16</v>
      </c>
      <c r="C23" s="174"/>
      <c r="D23" s="176">
        <f>E13</f>
        <v>0</v>
      </c>
      <c r="E23" s="176"/>
      <c r="F23" s="176"/>
      <c r="G23" s="176"/>
      <c r="H23" s="176"/>
      <c r="I23" s="176"/>
      <c r="J23" s="20" t="s">
        <v>15</v>
      </c>
      <c r="K23" s="7"/>
      <c r="L23" s="19"/>
    </row>
    <row r="24" spans="1:12" ht="24" customHeight="1" x14ac:dyDescent="0.15">
      <c r="A24" s="17"/>
      <c r="B24" s="5"/>
      <c r="C24" s="5"/>
      <c r="D24" s="170"/>
      <c r="E24" s="170"/>
      <c r="F24" s="8"/>
      <c r="G24" s="8"/>
      <c r="H24" s="12"/>
      <c r="I24" s="8"/>
      <c r="J24" s="12"/>
      <c r="K24" s="7"/>
      <c r="L24" s="19"/>
    </row>
    <row r="25" spans="1:12" ht="24" customHeight="1" x14ac:dyDescent="0.15">
      <c r="A25" s="17"/>
      <c r="B25" s="5"/>
      <c r="C25" s="5"/>
      <c r="D25" s="5"/>
      <c r="E25" s="21" t="s">
        <v>17</v>
      </c>
      <c r="F25" s="171">
        <f>J9</f>
        <v>0</v>
      </c>
      <c r="G25" s="171"/>
      <c r="H25" s="171"/>
      <c r="I25" s="22" t="s">
        <v>18</v>
      </c>
      <c r="J25" s="12"/>
      <c r="K25" s="7"/>
      <c r="L25" s="19"/>
    </row>
    <row r="26" spans="1:12" ht="23.1" customHeight="1" x14ac:dyDescent="0.15">
      <c r="A26" s="17"/>
      <c r="B26" s="5"/>
      <c r="C26" s="5"/>
      <c r="D26" s="5"/>
      <c r="E26" s="5"/>
      <c r="F26" s="5"/>
      <c r="G26" s="5"/>
      <c r="H26" s="5"/>
      <c r="I26" s="5"/>
      <c r="J26" s="5"/>
      <c r="K26" s="5"/>
      <c r="L26" s="19"/>
    </row>
    <row r="27" spans="1:12" ht="23.1" customHeight="1" x14ac:dyDescent="0.15">
      <c r="A27" s="17"/>
      <c r="B27" s="5"/>
      <c r="C27" s="5" t="s">
        <v>450</v>
      </c>
      <c r="D27" s="5"/>
      <c r="E27" s="5"/>
      <c r="F27" s="5"/>
      <c r="G27" s="5"/>
      <c r="H27" s="5"/>
      <c r="I27" s="5"/>
      <c r="J27" s="5"/>
      <c r="K27" s="5"/>
      <c r="L27" s="19"/>
    </row>
    <row r="28" spans="1:12" ht="23.1" customHeight="1" x14ac:dyDescent="0.15">
      <c r="A28" s="17"/>
      <c r="B28" s="5"/>
      <c r="C28" s="5" t="s">
        <v>19</v>
      </c>
      <c r="D28" s="5"/>
      <c r="E28" s="7"/>
      <c r="F28" s="7"/>
      <c r="G28" s="7"/>
      <c r="H28" s="7"/>
      <c r="I28" s="7"/>
      <c r="J28" s="7"/>
      <c r="K28" s="7"/>
      <c r="L28" s="19"/>
    </row>
    <row r="29" spans="1:12" ht="23.1" customHeight="1" x14ac:dyDescent="0.15">
      <c r="A29" s="17"/>
      <c r="B29" s="5"/>
      <c r="C29" s="5"/>
      <c r="D29" s="5"/>
      <c r="E29" s="160"/>
      <c r="F29" s="160"/>
      <c r="G29" s="160"/>
      <c r="H29" s="160"/>
      <c r="I29" s="160"/>
      <c r="J29" s="160"/>
      <c r="K29" s="160"/>
      <c r="L29" s="19"/>
    </row>
    <row r="30" spans="1:12" ht="23.1" customHeight="1" x14ac:dyDescent="0.15">
      <c r="A30" s="17"/>
      <c r="B30" s="5"/>
      <c r="C30" s="5"/>
      <c r="D30" s="5"/>
      <c r="E30" s="5"/>
      <c r="F30" s="5"/>
      <c r="G30" s="5"/>
      <c r="H30" s="5"/>
      <c r="I30" s="5"/>
      <c r="J30" s="87"/>
      <c r="K30" s="87"/>
      <c r="L30" s="19"/>
    </row>
    <row r="31" spans="1:12" ht="20.100000000000001" customHeight="1" x14ac:dyDescent="0.15">
      <c r="A31" s="17"/>
      <c r="B31" s="5"/>
      <c r="D31" s="159" t="s">
        <v>13</v>
      </c>
      <c r="E31" s="159"/>
      <c r="F31" s="159"/>
      <c r="G31" s="159"/>
      <c r="H31" s="159"/>
      <c r="I31" s="159"/>
      <c r="J31" s="159"/>
      <c r="K31" s="160" t="s">
        <v>447</v>
      </c>
      <c r="L31" s="19"/>
    </row>
    <row r="32" spans="1:12" ht="20.100000000000001" customHeight="1" x14ac:dyDescent="0.15">
      <c r="A32" s="17"/>
      <c r="B32" s="5"/>
      <c r="D32" s="159" t="s">
        <v>446</v>
      </c>
      <c r="E32" s="159"/>
      <c r="F32" s="159"/>
      <c r="G32" s="159"/>
      <c r="H32" s="159"/>
      <c r="I32" s="159"/>
      <c r="J32" s="159"/>
      <c r="K32" s="160"/>
      <c r="L32" s="19"/>
    </row>
    <row r="33" spans="1:12" ht="20.100000000000001" customHeight="1" x14ac:dyDescent="0.15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4"/>
    </row>
  </sheetData>
  <mergeCells count="24">
    <mergeCell ref="F25:H25"/>
    <mergeCell ref="E29:K29"/>
    <mergeCell ref="A20:L20"/>
    <mergeCell ref="I21:L21"/>
    <mergeCell ref="B22:C22"/>
    <mergeCell ref="D22:I22"/>
    <mergeCell ref="B23:C23"/>
    <mergeCell ref="D23:I23"/>
    <mergeCell ref="D31:J31"/>
    <mergeCell ref="D32:J32"/>
    <mergeCell ref="K31:K32"/>
    <mergeCell ref="D16:K16"/>
    <mergeCell ref="A1:L1"/>
    <mergeCell ref="I2:L2"/>
    <mergeCell ref="B5:C5"/>
    <mergeCell ref="D5:E5"/>
    <mergeCell ref="B7:C7"/>
    <mergeCell ref="D7:E7"/>
    <mergeCell ref="C12:D12"/>
    <mergeCell ref="E12:K12"/>
    <mergeCell ref="C13:D13"/>
    <mergeCell ref="E13:K13"/>
    <mergeCell ref="D15:K15"/>
    <mergeCell ref="D24:E24"/>
  </mergeCells>
  <phoneticPr fontId="1"/>
  <dataValidations count="2">
    <dataValidation allowBlank="1" showInputMessage="1" showErrorMessage="1" promptTitle="日付を入力してください" prompt="3月1日　→　2024/3/1" sqref="I2:L2"/>
    <dataValidation allowBlank="1" showInputMessage="1" showErrorMessage="1" prompt="参加人数を入力してください" sqref="H5 H7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①参加一覧表 (記入例)</vt:lpstr>
      <vt:lpstr>①参加一覧表</vt:lpstr>
      <vt:lpstr>②参加料納入書</vt:lpstr>
      <vt:lpstr>①参加一覧表!gakunen1</vt:lpstr>
      <vt:lpstr>'①参加一覧表 (記入例)'!gakunen1</vt:lpstr>
      <vt:lpstr>①参加一覧表!gender1</vt:lpstr>
      <vt:lpstr>'①参加一覧表 (記入例)'!gender1</vt:lpstr>
      <vt:lpstr>①参加一覧表!Print_Area</vt:lpstr>
      <vt:lpstr>'①参加一覧表 (記入例)'!Print_Area</vt:lpstr>
      <vt:lpstr>①参加一覧表!shumoku1</vt:lpstr>
      <vt:lpstr>'①参加一覧表 (記入例)'!shumoku1</vt:lpstr>
      <vt:lpstr>①参加一覧表!女</vt:lpstr>
      <vt:lpstr>'①参加一覧表 (記入例)'!女</vt:lpstr>
      <vt:lpstr>①参加一覧表!男</vt:lpstr>
      <vt:lpstr>'①参加一覧表 (記入例)'!男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沼沢</dc:creator>
  <cp:lastModifiedBy>L2101-kek-122</cp:lastModifiedBy>
  <cp:lastPrinted>2023-02-07T09:46:32Z</cp:lastPrinted>
  <dcterms:created xsi:type="dcterms:W3CDTF">2002-01-24T00:06:07Z</dcterms:created>
  <dcterms:modified xsi:type="dcterms:W3CDTF">2025-01-15T00:12:14Z</dcterms:modified>
</cp:coreProperties>
</file>